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897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<sst xmlns="http://schemas.openxmlformats.org/spreadsheetml/2006/main" count="523" uniqueCount="489">
  <si>
    <t xml:space="preserve">Назив корисника буџетских средстава ______________________ </t>
  </si>
  <si>
    <t>Центар за смештај и дневни боравак деце и омладине ометене у развоју</t>
  </si>
  <si>
    <t>Седиште С.Марковић 85а,Бгд</t>
  </si>
  <si>
    <t>Матични број 07019157</t>
  </si>
  <si>
    <t xml:space="preserve">ПИБ 101288696   </t>
  </si>
  <si>
    <t>Број конта</t>
  </si>
  <si>
    <t>Опис</t>
  </si>
  <si>
    <t>Износ планираних прихода и примања</t>
  </si>
  <si>
    <t>Износ остварених прихода и примања</t>
  </si>
  <si>
    <t>Укупно (од 6 до 16)</t>
  </si>
  <si>
    <t>Приходи из буџета</t>
  </si>
  <si>
    <t>Из донација</t>
  </si>
  <si>
    <t>Из осталих извора</t>
  </si>
  <si>
    <t>Републике</t>
  </si>
  <si>
    <t>ООСО</t>
  </si>
  <si>
    <t>Директне донације и помоћи установама</t>
  </si>
  <si>
    <t>Учешће у цени смештаја (пензије, сродници и сл.)</t>
  </si>
  <si>
    <t>Делатност установа -Социјална заштита</t>
  </si>
  <si>
    <t>Буџетски фонд-социјална заштита</t>
  </si>
  <si>
    <t>Права корисника -Социјална заштита</t>
  </si>
  <si>
    <t>ТЕКУЋИ ПРИХОДИ И ПРИМАЊА ОД ПРОДАЈЕ НЕФИНАНСИЈСКЕ ИМОВИНЕ (5002 + 5106)</t>
  </si>
  <si>
    <t>ТЕКУЋИ ПРИХОДИ   (5003 + 5047 + 5057 + 5069 + 5094 + 5099 + 5103)</t>
  </si>
  <si>
    <t>ПОРЕЗИ  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</si>
  <si>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</si>
  <si>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</si>
  <si>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</si>
  <si>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</si>
  <si>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</si>
  <si>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</si>
  <si>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</si>
  <si>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</si>
  <si>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</si>
  <si>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</si>
  <si>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</si>
  <si>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</si>
  <si>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</si>
  <si>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</si>
  <si>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</si>
  <si>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</si>
  <si>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</si>
  <si>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 и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</si>
  <si>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</si>
  <si>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</si>
  <si>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</si>
  <si>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</si>
  <si>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</si>
  <si>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</si>
  <si>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</si>
  <si>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</si>
  <si>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</si>
  <si>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</si>
  <si>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</si>
  <si>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717000</t>
  </si>
  <si>
    <t xml:space="preserve">АКЦИЗЕ (од 5034 до 5039) </t>
  </si>
  <si>
    <t>717100</t>
  </si>
  <si>
    <t>Акцизе на деривате нафте</t>
  </si>
  <si>
    <t>717200</t>
  </si>
  <si>
    <t>Акцизе на дуванске прерађевине</t>
  </si>
  <si>
    <t>717300</t>
  </si>
  <si>
    <t>Акцизе на алкохолна пића</t>
  </si>
  <si>
    <t>717400</t>
  </si>
  <si>
    <t>Акцизе на освежавајућа безалкохолна пића</t>
  </si>
  <si>
    <t>717500</t>
  </si>
  <si>
    <t>Акцизе на кафу</t>
  </si>
  <si>
    <t>717600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</si>
  <si>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</si>
  <si>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</si>
  <si>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</si>
  <si>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</si>
  <si>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</si>
  <si>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</si>
  <si>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</si>
  <si>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</si>
  <si>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</si>
  <si>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</si>
  <si>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</si>
  <si>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</si>
  <si>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</si>
  <si>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</si>
  <si>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 (од 5054 до 5056)</t>
  </si>
  <si>
    <t>Социјални доприноси на терет осигураника</t>
  </si>
  <si>
    <t>Социјални доприноси  на терет послодаваца</t>
  </si>
  <si>
    <t>Импутирани социјални доприноси</t>
  </si>
  <si>
    <t>ДОНАЦИЈЕ И ТРАНСФЕРИ 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</si>
  <si>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</si>
  <si>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</si>
  <si>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</si>
  <si>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до 5065)</t>
  </si>
  <si>
    <t>Текуће донације од међународних организација</t>
  </si>
  <si>
    <t>Капиталне донације од међународних организација</t>
  </si>
  <si>
    <t>732300</t>
  </si>
  <si>
    <t>Текуће помоћи од ЕУ</t>
  </si>
  <si>
    <t>732400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</si>
  <si>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</si>
  <si>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</si>
  <si>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</si>
  <si>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</si>
  <si>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</si>
  <si>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</si>
  <si>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</si>
  <si>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</si>
  <si>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</si>
  <si>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</si>
  <si>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</si>
  <si>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741600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</si>
  <si>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</si>
  <si>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</si>
  <si>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</si>
  <si>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</si>
  <si>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</si>
  <si>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</si>
  <si>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</si>
  <si>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</si>
  <si>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</si>
  <si>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</si>
  <si>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</si>
  <si>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</si>
  <si>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</si>
  <si>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</si>
  <si>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</si>
  <si>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</si>
  <si>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</si>
  <si>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</si>
  <si>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</si>
  <si>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</si>
  <si>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</si>
  <si>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</si>
  <si>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</si>
  <si>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</si>
  <si>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</si>
  <si>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</si>
  <si>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</si>
  <si>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</si>
  <si>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</si>
  <si>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</si>
  <si>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</si>
  <si>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</si>
  <si>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</si>
  <si>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</si>
  <si>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</si>
  <si>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</si>
  <si>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</si>
  <si>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</si>
  <si>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</si>
  <si>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</si>
  <si>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</si>
  <si>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</si>
  <si>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</si>
  <si>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</si>
  <si>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</si>
  <si>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</si>
  <si>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</si>
  <si>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</si>
  <si>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</si>
  <si>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</si>
  <si>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</si>
  <si>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</si>
  <si>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</si>
  <si>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</si>
  <si>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</si>
  <si>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</si>
  <si>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</si>
  <si>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</si>
  <si>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</si>
  <si>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</si>
  <si>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</si>
  <si>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</si>
  <si>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</si>
  <si>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</si>
  <si>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</si>
  <si>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</si>
  <si>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</si>
  <si>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</si>
  <si>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</si>
  <si>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</si>
  <si>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</si>
  <si>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</si>
  <si>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</si>
  <si>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</si>
  <si>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</si>
  <si>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>ПРИМАЊА ОД ПРОДАЈЕ ДОМАЋЕ ФИНАНСИЈСКЕ ИМОВИНЕ (од 5153 до 5161 )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</si>
  <si>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</si>
  <si>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</si>
  <si>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</si>
  <si>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</si>
  <si>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</si>
  <si>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</si>
  <si>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</si>
  <si>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</si>
  <si>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</si>
  <si>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</si>
  <si>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</si>
  <si>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</si>
  <si>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</si>
  <si>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</si>
  <si>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</si>
  <si>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</si>
  <si>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</si>
  <si>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922800</t>
  </si>
  <si>
    <t>Примања од продаје стране валуте</t>
  </si>
  <si>
    <t>УКУПНИ ПРИХОДИ И ПРИМАЊА   (5001 + 5131)</t>
  </si>
  <si>
    <t>II. УКУПНИ РАСХОДИ И ИЗДАЦИ</t>
  </si>
  <si>
    <t>Износ планираних расхода</t>
  </si>
  <si>
    <t>Износ извршених расхода и издатака</t>
  </si>
  <si>
    <t>ТЕКУЋИ РАСХОДИ И ИЗДАЦИ ЗА НЕФИНАНСИЈСКЕ ИМОВИНЕ (5173 + 5341)</t>
  </si>
  <si>
    <t>ТЕКУЋИ РАСХОДИ   (5174 + 5196 + 5241 + 5256 + 5280 + 5293 + 5309 + 5324)</t>
  </si>
  <si>
    <t>РАСХОДИ ЗА ЗАПОСЛЕНЕ  (5175 + 5177 + 5181 + 5183 + 5188 + 5190 + 5192 + 5194)</t>
  </si>
  <si>
    <t>ПЛАТЕ, ДОДАЦИ  И НАКНАДЕ ЗАПОСЛЕНИХ  (ЗАРАДЕ) (5176)</t>
  </si>
  <si>
    <t>Плате, додаци и накнаде запослених</t>
  </si>
  <si>
    <t>СОЦИЈАЛНИ ДОПРИНОСИ НА ТЕРЕТ ПОСЛОДАВЦА (од 5178 до 5180)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</si>
  <si>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</si>
  <si>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</si>
  <si>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</si>
  <si>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</si>
  <si>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</si>
  <si>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</si>
  <si>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</si>
  <si>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</si>
  <si>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</si>
  <si>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 и друге помоћи запосленом</t>
  </si>
  <si>
    <t>НАКНАДЕ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</si>
  <si>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</si>
  <si>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</si>
  <si>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</si>
  <si>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 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</si>
  <si>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</si>
  <si>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</si>
  <si>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</si>
  <si>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 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</si>
  <si>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</si>
  <si>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</si>
  <si>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</si>
  <si>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</si>
  <si>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</si>
  <si>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</si>
  <si>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</si>
  <si>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 транспорта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</si>
  <si>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</si>
  <si>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</si>
  <si>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</si>
  <si>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</si>
  <si>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</si>
  <si>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</si>
  <si>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</si>
  <si>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</si>
  <si>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</si>
  <si>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</si>
  <si>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</si>
  <si>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</si>
  <si>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</si>
  <si>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</si>
  <si>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 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</si>
  <si>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</si>
  <si>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</si>
  <si>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</si>
  <si>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</si>
  <si>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</si>
  <si>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</si>
  <si>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</si>
  <si>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</si>
  <si>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</si>
  <si>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</si>
  <si>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</si>
  <si>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</si>
  <si>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</si>
  <si>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</si>
  <si>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</si>
  <si>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</si>
  <si>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</si>
  <si>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</si>
  <si>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</si>
  <si>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</si>
  <si>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( 5242 + 5246 + 5248 + 5250 + 5254)</t>
  </si>
  <si>
    <t>АМОРТИЗАЦИЈА НЕКРЕТНИНА И ОПРЕМЕ (од 5243 до 5245)</t>
  </si>
  <si>
    <t>Амортизација зграда и грађевинских објеката</t>
  </si>
  <si>
    <t>Амортизација опреме</t>
  </si>
  <si>
    <t>Амотризација осталих некретнина и опреме</t>
  </si>
  <si>
    <t>АМОРТИЗАЦИЈА КУЛТИВИСАНЕ ИМОВИНЕ (5247)</t>
  </si>
  <si>
    <t>Амортизација култивисане имовине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</si>
  <si>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</si>
  <si>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</si>
  <si>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</si>
  <si>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</si>
  <si>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</si>
  <si>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</si>
  <si>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</si>
  <si>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</si>
  <si>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</si>
  <si>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  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</si>
  <si>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</si>
  <si>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</si>
  <si>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</si>
  <si>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</si>
  <si>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</si>
  <si>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</si>
  <si>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</si>
  <si>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</si>
  <si>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 (од 5268 до 5273)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</si>
  <si>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</si>
  <si>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</si>
  <si>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</si>
  <si>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</si>
  <si>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</si>
  <si>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</si>
  <si>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 (5275)</t>
  </si>
  <si>
    <t>Отплата камата по основу активираних гаранција</t>
  </si>
  <si>
    <t>ПРАТЕЋИ ТРОШКОВИ ЗАДУЖИВАЊА  (од 5277 до 5279)</t>
  </si>
  <si>
    <t>Негативне курсне разлике</t>
  </si>
  <si>
    <t>Казне за кашњење</t>
  </si>
  <si>
    <t>Таксе које проистичу из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</si>
  <si>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</si>
  <si>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</si>
  <si>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</si>
  <si>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</si>
  <si>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 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</si>
  <si>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</si>
  <si>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</si>
  <si>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</si>
  <si>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</si>
  <si>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</si>
  <si>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</si>
  <si>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</si>
  <si>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</si>
  <si>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 (5294 + 5297 + 5300 + 5303 + 5306)</t>
  </si>
  <si>
    <t>ДОНАЦИЈЕ СТРАНИМ ВЛАДАМА 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</si>
  <si>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</si>
  <si>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</si>
  <si>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</si>
  <si>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</si>
  <si>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</si>
  <si>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</si>
  <si>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</si>
  <si>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</si>
  <si>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</si>
  <si>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</si>
  <si>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</si>
  <si>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</si>
  <si>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</si>
  <si>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</si>
  <si>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</si>
  <si>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</si>
  <si>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</si>
  <si>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</si>
  <si>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</si>
  <si>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</si>
  <si>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</si>
  <si>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</si>
  <si>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</si>
  <si>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</si>
  <si>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</si>
  <si>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</si>
  <si>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</si>
  <si>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</si>
  <si>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</si>
  <si>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</si>
  <si>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</si>
  <si>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</si>
  <si>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</si>
  <si>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</si>
  <si>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</si>
  <si>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 xml:space="preserve">Обавезне таксе </t>
  </si>
  <si>
    <t>Новчане казне</t>
  </si>
  <si>
    <t>НОВЧАНЕ КАЗНЕ И ПЕНАЛИ ПО РЕШЕЊУ СУДОВА И СУДСКИХ ТЕЛА (5333)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</si>
  <si>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</si>
  <si>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</si>
  <si>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</si>
  <si>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</si>
  <si>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</si>
  <si>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</si>
  <si>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(5340)</t>
  </si>
  <si>
    <t xml:space="preserve">Расходи који се финансирају из средстава за реализацију националног инвестиционог плана </t>
  </si>
  <si>
    <t>ИЗДАЦИ ЗА НЕФИНАНСИЈСКУ ИМОВИНУ (5342 + 5364 + 5373 + 5376 + 5384)</t>
  </si>
  <si>
    <t>ОСНОВНА СРЕДСТВА (5343 + 5348 + 5358 + 5360 +5362)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</si>
  <si>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</si>
  <si>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</si>
  <si>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</si>
  <si>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</si>
  <si>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</si>
  <si>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</si>
  <si>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</si>
  <si>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</si>
  <si>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</si>
  <si>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</si>
  <si>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</si>
  <si>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</si>
  <si>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</si>
  <si>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</si>
  <si>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</si>
  <si>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</si>
  <si>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</si>
  <si>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</si>
  <si>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</si>
  <si>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</si>
  <si>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</si>
  <si>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</si>
  <si>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</si>
  <si>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</si>
  <si>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</si>
  <si>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</si>
  <si>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</si>
  <si>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</si>
  <si>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</si>
  <si>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</si>
  <si>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</si>
  <si>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</si>
  <si>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</si>
  <si>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</si>
  <si>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</si>
  <si>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</si>
  <si>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</si>
  <si>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</si>
  <si>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</si>
  <si>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</si>
  <si>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</si>
  <si>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</si>
  <si>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</si>
  <si>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 средстава за реализацију националног инвестиционог плана</t>
  </si>
  <si>
    <t>ИЗДАЦИ ЗА ОТПЛАТУ ГЛАВНИЦЕ И НАБАВКУ ФИНАНСИЈСКЕ ИМОВИНЕ   (5388 + 5413)</t>
  </si>
  <si>
    <t>ОТПЛАТА ГЛАВНИЦЕ (5389 + 5399 + 5407 + 5409+5411)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</si>
  <si>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</si>
  <si>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</si>
  <si>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</si>
  <si>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</si>
  <si>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</si>
  <si>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</si>
  <si>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</si>
  <si>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</si>
  <si>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</si>
  <si>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5400 до 5406)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</si>
  <si>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</si>
  <si>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</si>
  <si>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</si>
  <si>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</si>
  <si>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</si>
  <si>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</si>
  <si>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</si>
  <si>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</si>
  <si>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</si>
  <si>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</si>
  <si>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</si>
  <si>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 xml:space="preserve">Отплата гаранција по комерцијалним трансакцијама </t>
  </si>
  <si>
    <t>НАБАВКА ФИНАНСИЈСКЕ ИМОВИНЕ  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</si>
  <si>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</si>
  <si>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</si>
  <si>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</si>
  <si>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</si>
  <si>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приватним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</si>
  <si>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</si>
  <si>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</si>
  <si>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</si>
  <si>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</si>
  <si>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</si>
  <si>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</si>
  <si>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</si>
  <si>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</si>
  <si>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</si>
  <si>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</si>
  <si>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</si>
  <si>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</si>
  <si>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</si>
  <si>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</si>
  <si>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</si>
  <si>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</si>
  <si>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(5172 + 5387)</t>
  </si>
  <si>
    <t>III. УТВРЂИВАЊЕ РАЗЛИКЕ ИЗМЕЂУ ОДОБРЕНИХ СРЕДСТАВА И ИЗВРШЕЊА</t>
  </si>
  <si>
    <t>Планирани приходи и расходи</t>
  </si>
  <si>
    <t>Остварени приходи и примања и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</si>
  <si>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</si>
  <si>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</si>
  <si>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 и примања – буџетски суфицит (5436 – 5437) &gt; 0</t>
  </si>
  <si>
    <t>Мањак прихода и примања 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</si>
  <si>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</si>
  <si>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(5387 )</t>
  </si>
  <si>
    <t>ВИШАК ПРИМАЊА (5440 – 5441) &gt; 0</t>
  </si>
  <si>
    <t>МАЊАК ПРИМАЊА (5441 – 5440) &gt; 0</t>
  </si>
  <si>
    <t>ВИШАК НОВЧАНИХ ПРИЛИВА (5171-5435)&gt;0</t>
  </si>
  <si>
    <t>МАЊАК НОВЧАНИХ ПРИЛИВА (5435-5171)&gt;0</t>
  </si>
  <si>
    <t>Иѕ донације</t>
  </si>
  <si>
    <t>Опшитне</t>
  </si>
  <si>
    <t xml:space="preserve">    Град Београд-Секретаријат за социјалну заштиту</t>
  </si>
  <si>
    <t xml:space="preserve"> Град Београд-Секретаријат за социјалну заштиту</t>
  </si>
  <si>
    <t>Општине</t>
  </si>
  <si>
    <t xml:space="preserve">                            </t>
  </si>
  <si>
    <t>Министарство правде</t>
  </si>
  <si>
    <t xml:space="preserve"> </t>
  </si>
  <si>
    <t xml:space="preserve">  ИЗМЕНЕ И ДОПУНЕ ФИНАНСИЈСКОГ  ПЛАНА ЗА 2018</t>
  </si>
  <si>
    <t>Датум 30.08..2018.године</t>
  </si>
  <si>
    <t>Председник У.О.</t>
  </si>
  <si>
    <t>Јован Кнежевић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</si>
</sst>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ir Times_New_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57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6" tint="-0.24997000396251678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vertical="center"/>
    </xf>
    <xf numFmtId="3" fontId="10" fillId="0" borderId="12" xfId="0" applyNumberFormat="1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3" fontId="10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12" xfId="0" applyBorder="1" applyAlignment="1">
      <alignment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3" fontId="49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PageLayoutView="0" workbookViewId="0" topLeftCell="A478">
      <selection activeCell="J497" sqref="J497"/>
    </sheetView>
  </sheetViews>
  <sheetFormatPr defaultColWidth="9.140625" defaultRowHeight="15"/>
  <cols>
    <col min="1" max="1" width="10.7109375" style="0" customWidth="1"/>
    <col min="2" max="2" width="10.7109375" style="64" customWidth="1"/>
    <col min="3" max="3" width="10.140625" style="0" customWidth="1"/>
    <col min="4" max="5" width="10.421875" style="0" customWidth="1"/>
    <col min="6" max="6" width="10.00390625" style="0" customWidth="1"/>
    <col min="7" max="7" width="10.7109375" style="0" customWidth="1"/>
    <col min="8" max="8" width="10.140625" style="0" customWidth="1"/>
    <col min="9" max="9" width="11.00390625" style="0" customWidth="1"/>
    <col min="10" max="10" width="10.140625" style="0" customWidth="1"/>
    <col min="11" max="12" width="10.7109375" style="0" customWidth="1"/>
    <col min="13" max="13" width="9.8515625" style="0" customWidth="1"/>
  </cols>
  <sheetData>
    <row r="1" spans="1:13" ht="15">
      <c r="A1" s="1"/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3"/>
    </row>
    <row r="2" spans="1:13" s="67" customFormat="1" ht="15">
      <c r="A2" s="65" t="s">
        <v>0</v>
      </c>
      <c r="B2" s="65"/>
      <c r="C2" s="65"/>
      <c r="D2" s="65" t="s">
        <v>1</v>
      </c>
      <c r="E2" s="65"/>
      <c r="F2" s="65"/>
      <c r="G2" s="65"/>
      <c r="H2" s="65"/>
      <c r="I2" s="65"/>
      <c r="J2" s="65"/>
      <c r="K2" s="66"/>
      <c r="L2" s="66"/>
      <c r="M2" s="66"/>
    </row>
    <row r="3" spans="1:13" ht="15.75">
      <c r="A3" s="90"/>
      <c r="B3" s="91"/>
      <c r="C3" s="91"/>
      <c r="D3" s="91"/>
      <c r="E3" s="91"/>
      <c r="F3" s="91"/>
      <c r="G3" s="91"/>
      <c r="H3" s="91"/>
      <c r="I3" s="91"/>
      <c r="J3" s="91"/>
      <c r="K3" s="1"/>
      <c r="L3" s="1"/>
      <c r="M3" s="1"/>
    </row>
    <row r="4" spans="1:13" s="5" customFormat="1" ht="15.75">
      <c r="A4" s="92" t="s">
        <v>2</v>
      </c>
      <c r="B4" s="92"/>
      <c r="C4" s="92"/>
      <c r="D4" s="92" t="s">
        <v>3</v>
      </c>
      <c r="E4" s="92"/>
      <c r="F4" s="92"/>
      <c r="G4" s="92"/>
      <c r="H4" s="92"/>
      <c r="I4" s="92"/>
      <c r="J4" s="92"/>
      <c r="K4" s="4"/>
      <c r="L4" s="4"/>
      <c r="M4" s="4"/>
    </row>
    <row r="5" spans="1:13" s="5" customFormat="1" ht="15.75">
      <c r="A5" s="92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4"/>
      <c r="L5" s="4"/>
      <c r="M5" s="4"/>
    </row>
    <row r="6" spans="1:13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1"/>
      <c r="L6" s="1"/>
      <c r="M6" s="1"/>
    </row>
    <row r="7" spans="1:13" ht="15.75">
      <c r="A7" s="87"/>
      <c r="B7" s="87"/>
      <c r="C7" s="87"/>
      <c r="D7" s="87"/>
      <c r="E7" s="87"/>
      <c r="F7" s="87"/>
      <c r="G7" s="87"/>
      <c r="H7" s="87"/>
      <c r="I7" s="1"/>
      <c r="J7" s="1"/>
      <c r="K7" s="1"/>
      <c r="L7" s="1"/>
      <c r="M7" s="1"/>
    </row>
    <row r="8" spans="1:13" ht="15.75">
      <c r="A8" s="87"/>
      <c r="B8" s="87"/>
      <c r="C8" s="87"/>
      <c r="D8" s="87"/>
      <c r="E8" s="87"/>
      <c r="F8" s="87"/>
      <c r="G8" s="87"/>
      <c r="H8" s="87"/>
      <c r="I8" s="1"/>
      <c r="J8" s="1"/>
      <c r="K8" s="1"/>
      <c r="L8" s="1"/>
      <c r="M8" s="1"/>
    </row>
    <row r="9" spans="1:13" ht="15.75">
      <c r="A9" s="6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</row>
    <row r="10" spans="1:13" ht="18.75">
      <c r="A10" s="88" t="s">
        <v>485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5.75">
      <c r="A12" s="6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2.5">
      <c r="A13" s="7"/>
      <c r="B13" s="8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</row>
    <row r="14" spans="1:13" ht="15" customHeight="1">
      <c r="A14" s="83" t="s">
        <v>5</v>
      </c>
      <c r="B14" s="77" t="s">
        <v>6</v>
      </c>
      <c r="C14" s="77" t="s">
        <v>7</v>
      </c>
      <c r="D14" s="79" t="s">
        <v>8</v>
      </c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15" customHeight="1">
      <c r="A15" s="84"/>
      <c r="B15" s="86"/>
      <c r="C15" s="86"/>
      <c r="D15" s="77" t="s">
        <v>9</v>
      </c>
      <c r="E15" s="79" t="s">
        <v>10</v>
      </c>
      <c r="F15" s="80"/>
      <c r="G15" s="80"/>
      <c r="H15" s="80"/>
      <c r="I15" s="80"/>
      <c r="J15" s="80"/>
      <c r="K15" s="10" t="s">
        <v>477</v>
      </c>
      <c r="L15" s="79" t="s">
        <v>12</v>
      </c>
      <c r="M15" s="81"/>
    </row>
    <row r="16" spans="1:13" ht="15" customHeight="1">
      <c r="A16" s="84"/>
      <c r="B16" s="86"/>
      <c r="C16" s="86"/>
      <c r="D16" s="86"/>
      <c r="E16" s="79" t="s">
        <v>13</v>
      </c>
      <c r="F16" s="80"/>
      <c r="G16" s="80"/>
      <c r="H16" s="81"/>
      <c r="I16" s="77" t="s">
        <v>479</v>
      </c>
      <c r="J16" s="77" t="s">
        <v>14</v>
      </c>
      <c r="K16" s="75" t="s">
        <v>15</v>
      </c>
      <c r="L16" s="77" t="s">
        <v>16</v>
      </c>
      <c r="M16" s="77" t="s">
        <v>478</v>
      </c>
    </row>
    <row r="17" spans="1:13" ht="42">
      <c r="A17" s="85"/>
      <c r="B17" s="78"/>
      <c r="C17" s="78"/>
      <c r="D17" s="78"/>
      <c r="E17" s="11" t="s">
        <v>17</v>
      </c>
      <c r="F17" s="12" t="s">
        <v>18</v>
      </c>
      <c r="G17" s="10" t="s">
        <v>19</v>
      </c>
      <c r="H17" s="10" t="s">
        <v>483</v>
      </c>
      <c r="I17" s="78"/>
      <c r="J17" s="78"/>
      <c r="K17" s="76"/>
      <c r="L17" s="78"/>
      <c r="M17" s="78"/>
    </row>
    <row r="18" spans="1:13" ht="15">
      <c r="A18" s="13">
        <v>2</v>
      </c>
      <c r="B18" s="11">
        <v>3</v>
      </c>
      <c r="C18" s="11">
        <v>4</v>
      </c>
      <c r="D18" s="11">
        <v>5</v>
      </c>
      <c r="E18" s="11">
        <v>6</v>
      </c>
      <c r="F18" s="11">
        <v>7</v>
      </c>
      <c r="G18" s="11">
        <v>8</v>
      </c>
      <c r="H18" s="11">
        <v>9</v>
      </c>
      <c r="I18" s="11">
        <v>11</v>
      </c>
      <c r="J18" s="11">
        <v>12</v>
      </c>
      <c r="K18" s="11">
        <v>14</v>
      </c>
      <c r="L18" s="11">
        <v>15</v>
      </c>
      <c r="M18" s="11"/>
    </row>
    <row r="19" spans="1:13" ht="39.75" customHeight="1">
      <c r="A19" s="15"/>
      <c r="B19" s="16" t="s">
        <v>20</v>
      </c>
      <c r="C19" s="17">
        <f>SUM(C20,C124)</f>
        <v>0</v>
      </c>
      <c r="D19" s="18">
        <f aca="true" t="shared" si="0" ref="D19:D50">SUM(E19:M19)</f>
        <v>548593665</v>
      </c>
      <c r="E19" s="17">
        <f aca="true" t="shared" si="1" ref="E19:M19">SUM(E20,E124)</f>
        <v>45830093</v>
      </c>
      <c r="F19" s="17">
        <f>SUM(F20,F124)</f>
        <v>0</v>
      </c>
      <c r="G19" s="17">
        <f>SUM(G20,G124)</f>
        <v>0</v>
      </c>
      <c r="H19" s="17">
        <f t="shared" si="1"/>
        <v>13000000</v>
      </c>
      <c r="I19" s="17">
        <f t="shared" si="1"/>
        <v>433113572</v>
      </c>
      <c r="J19" s="17">
        <f t="shared" si="1"/>
        <v>13417000</v>
      </c>
      <c r="K19" s="17">
        <f>SUM(K20,K124)</f>
        <v>913000</v>
      </c>
      <c r="L19" s="17">
        <f t="shared" si="1"/>
        <v>27920000</v>
      </c>
      <c r="M19" s="17">
        <f t="shared" si="1"/>
        <v>14400000</v>
      </c>
    </row>
    <row r="20" spans="1:13" s="23" customFormat="1" ht="39.75" customHeight="1">
      <c r="A20" s="20">
        <v>700000</v>
      </c>
      <c r="B20" s="21" t="s">
        <v>21</v>
      </c>
      <c r="C20" s="17">
        <f>SUM(C21,C65,C75,C87,C112,C117,C121)</f>
        <v>0</v>
      </c>
      <c r="D20" s="22">
        <f t="shared" si="0"/>
        <v>548593665</v>
      </c>
      <c r="E20" s="17">
        <f aca="true" t="shared" si="2" ref="E20:M20">SUM(E21,E65,E75,E87,E112,E117,E121)</f>
        <v>45830093</v>
      </c>
      <c r="F20" s="17">
        <f>SUM(F21,F65,F75,F87,F112,F117,F121)</f>
        <v>0</v>
      </c>
      <c r="G20" s="17">
        <f t="shared" si="2"/>
        <v>0</v>
      </c>
      <c r="H20" s="17">
        <f t="shared" si="2"/>
        <v>13000000</v>
      </c>
      <c r="I20" s="17">
        <f t="shared" si="2"/>
        <v>433113572</v>
      </c>
      <c r="J20" s="17">
        <f t="shared" si="2"/>
        <v>13417000</v>
      </c>
      <c r="K20" s="17">
        <f>SUM(K21,K65,K75,K87,K112,K117,K121)</f>
        <v>913000</v>
      </c>
      <c r="L20" s="17">
        <f t="shared" si="2"/>
        <v>27920000</v>
      </c>
      <c r="M20" s="17">
        <f t="shared" si="2"/>
        <v>14400000</v>
      </c>
    </row>
    <row r="21" spans="1:13" s="23" customFormat="1" ht="39.75" customHeight="1">
      <c r="A21" s="20">
        <v>710000</v>
      </c>
      <c r="B21" s="21" t="s">
        <v>22</v>
      </c>
      <c r="C21" s="17">
        <f>SUM(C22,C26,C28,C35,C41,C48,C51,C58)</f>
        <v>0</v>
      </c>
      <c r="D21" s="22">
        <f t="shared" si="0"/>
        <v>0</v>
      </c>
      <c r="E21" s="17">
        <f aca="true" t="shared" si="3" ref="E21:M21">SUM(E22,E26,E28,E35,E41,E48,E51,E58)</f>
        <v>0</v>
      </c>
      <c r="F21" s="17">
        <f>SUM(F22,F26,F28,F35,F41,F48,F51,F58)</f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>SUM(K22,K26,K28,K35,K41,K48,K51,K58)</f>
        <v>0</v>
      </c>
      <c r="L21" s="17">
        <f t="shared" si="3"/>
        <v>0</v>
      </c>
      <c r="M21" s="17">
        <f t="shared" si="3"/>
        <v>0</v>
      </c>
    </row>
    <row r="22" spans="1:13" s="23" customFormat="1" ht="39.75" customHeight="1">
      <c r="A22" s="20">
        <v>711000</v>
      </c>
      <c r="B22" s="21" t="s">
        <v>23</v>
      </c>
      <c r="C22" s="17">
        <f>SUM(C23:C25)</f>
        <v>0</v>
      </c>
      <c r="D22" s="22">
        <f t="shared" si="0"/>
        <v>0</v>
      </c>
      <c r="E22" s="17">
        <f aca="true" t="shared" si="4" ref="E22:M22">SUM(E23:E25)</f>
        <v>0</v>
      </c>
      <c r="F22" s="17">
        <f>SUM(F23:F25)</f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>SUM(K23:K25)</f>
        <v>0</v>
      </c>
      <c r="L22" s="17">
        <f t="shared" si="4"/>
        <v>0</v>
      </c>
      <c r="M22" s="17">
        <f t="shared" si="4"/>
        <v>0</v>
      </c>
    </row>
    <row r="23" spans="1:13" ht="39.75" customHeight="1">
      <c r="A23" s="25">
        <v>711100</v>
      </c>
      <c r="B23" s="26" t="s">
        <v>24</v>
      </c>
      <c r="C23" s="27"/>
      <c r="D23" s="22">
        <f t="shared" si="0"/>
        <v>0</v>
      </c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39.75" customHeight="1">
      <c r="A24" s="25">
        <v>711200</v>
      </c>
      <c r="B24" s="26" t="s">
        <v>25</v>
      </c>
      <c r="C24" s="27"/>
      <c r="D24" s="22">
        <f t="shared" si="0"/>
        <v>0</v>
      </c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39.75" customHeight="1">
      <c r="A25" s="25">
        <v>711300</v>
      </c>
      <c r="B25" s="26" t="s">
        <v>26</v>
      </c>
      <c r="C25" s="27"/>
      <c r="D25" s="22">
        <f t="shared" si="0"/>
        <v>0</v>
      </c>
      <c r="E25" s="27"/>
      <c r="F25" s="27"/>
      <c r="G25" s="27"/>
      <c r="H25" s="27"/>
      <c r="I25" s="27"/>
      <c r="J25" s="27"/>
      <c r="K25" s="27"/>
      <c r="L25" s="27"/>
      <c r="M25" s="27"/>
    </row>
    <row r="26" spans="1:13" s="23" customFormat="1" ht="39.75" customHeight="1">
      <c r="A26" s="20">
        <v>712000</v>
      </c>
      <c r="B26" s="21" t="s">
        <v>27</v>
      </c>
      <c r="C26" s="22">
        <f>SUM(C27)</f>
        <v>0</v>
      </c>
      <c r="D26" s="22">
        <f t="shared" si="0"/>
        <v>0</v>
      </c>
      <c r="E26" s="17">
        <f aca="true" t="shared" si="5" ref="E26:M26">SUM(E27)</f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</row>
    <row r="27" spans="1:13" ht="39.75" customHeight="1">
      <c r="A27" s="25">
        <v>712100</v>
      </c>
      <c r="B27" s="26" t="s">
        <v>28</v>
      </c>
      <c r="C27" s="27"/>
      <c r="D27" s="22">
        <f t="shared" si="0"/>
        <v>0</v>
      </c>
      <c r="E27" s="27"/>
      <c r="F27" s="27"/>
      <c r="G27" s="27"/>
      <c r="H27" s="27"/>
      <c r="I27" s="27"/>
      <c r="J27" s="27"/>
      <c r="K27" s="27"/>
      <c r="L27" s="27"/>
      <c r="M27" s="27"/>
    </row>
    <row r="28" spans="1:13" s="23" customFormat="1" ht="39.75" customHeight="1">
      <c r="A28" s="20">
        <v>713000</v>
      </c>
      <c r="B28" s="21" t="s">
        <v>29</v>
      </c>
      <c r="C28" s="22">
        <f>SUM(C29:C34)</f>
        <v>0</v>
      </c>
      <c r="D28" s="22">
        <f t="shared" si="0"/>
        <v>0</v>
      </c>
      <c r="E28" s="17">
        <f aca="true" t="shared" si="6" ref="E28:M28">SUM(E29:E34)</f>
        <v>0</v>
      </c>
      <c r="F28" s="17">
        <f>SUM(F29:F34)</f>
        <v>0</v>
      </c>
      <c r="G28" s="17">
        <f t="shared" si="6"/>
        <v>0</v>
      </c>
      <c r="H28" s="17">
        <f t="shared" si="6"/>
        <v>0</v>
      </c>
      <c r="I28" s="17">
        <f t="shared" si="6"/>
        <v>0</v>
      </c>
      <c r="J28" s="17">
        <f t="shared" si="6"/>
        <v>0</v>
      </c>
      <c r="K28" s="17">
        <f t="shared" si="6"/>
        <v>0</v>
      </c>
      <c r="L28" s="17">
        <f t="shared" si="6"/>
        <v>0</v>
      </c>
      <c r="M28" s="17">
        <f t="shared" si="6"/>
        <v>0</v>
      </c>
    </row>
    <row r="29" spans="1:13" ht="39.75" customHeight="1">
      <c r="A29" s="25">
        <v>713100</v>
      </c>
      <c r="B29" s="26" t="s">
        <v>30</v>
      </c>
      <c r="C29" s="27"/>
      <c r="D29" s="22">
        <f t="shared" si="0"/>
        <v>0</v>
      </c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9.75" customHeight="1">
      <c r="A30" s="25">
        <v>713200</v>
      </c>
      <c r="B30" s="26" t="s">
        <v>31</v>
      </c>
      <c r="C30" s="27"/>
      <c r="D30" s="22">
        <f t="shared" si="0"/>
        <v>0</v>
      </c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39.75" customHeight="1">
      <c r="A31" s="25">
        <v>713300</v>
      </c>
      <c r="B31" s="26" t="s">
        <v>32</v>
      </c>
      <c r="C31" s="27"/>
      <c r="D31" s="22">
        <f t="shared" si="0"/>
        <v>0</v>
      </c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39.75" customHeight="1">
      <c r="A32" s="25">
        <v>713400</v>
      </c>
      <c r="B32" s="26" t="s">
        <v>33</v>
      </c>
      <c r="C32" s="27"/>
      <c r="D32" s="22">
        <f t="shared" si="0"/>
        <v>0</v>
      </c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39.75" customHeight="1">
      <c r="A33" s="25">
        <v>713500</v>
      </c>
      <c r="B33" s="26" t="s">
        <v>34</v>
      </c>
      <c r="C33" s="27"/>
      <c r="D33" s="22">
        <f t="shared" si="0"/>
        <v>0</v>
      </c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39.75" customHeight="1">
      <c r="A34" s="25">
        <v>713600</v>
      </c>
      <c r="B34" s="26" t="s">
        <v>35</v>
      </c>
      <c r="C34" s="27"/>
      <c r="D34" s="22">
        <f t="shared" si="0"/>
        <v>0</v>
      </c>
      <c r="E34" s="27"/>
      <c r="F34" s="27"/>
      <c r="G34" s="27"/>
      <c r="H34" s="27"/>
      <c r="I34" s="27"/>
      <c r="J34" s="27"/>
      <c r="K34" s="27"/>
      <c r="L34" s="27"/>
      <c r="M34" s="27"/>
    </row>
    <row r="35" spans="1:13" s="23" customFormat="1" ht="39.75" customHeight="1">
      <c r="A35" s="20">
        <v>714000</v>
      </c>
      <c r="B35" s="21" t="s">
        <v>36</v>
      </c>
      <c r="C35" s="17">
        <f>SUM(C36:C40)</f>
        <v>0</v>
      </c>
      <c r="D35" s="22">
        <f t="shared" si="0"/>
        <v>0</v>
      </c>
      <c r="E35" s="17">
        <f aca="true" t="shared" si="7" ref="E35:M35">SUM(E36:E40)</f>
        <v>0</v>
      </c>
      <c r="F35" s="17">
        <f>SUM(F36:F40)</f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0</v>
      </c>
      <c r="K35" s="17">
        <f t="shared" si="7"/>
        <v>0</v>
      </c>
      <c r="L35" s="17">
        <f t="shared" si="7"/>
        <v>0</v>
      </c>
      <c r="M35" s="17">
        <f t="shared" si="7"/>
        <v>0</v>
      </c>
    </row>
    <row r="36" spans="1:13" ht="39.75" customHeight="1">
      <c r="A36" s="25">
        <v>714100</v>
      </c>
      <c r="B36" s="26" t="s">
        <v>37</v>
      </c>
      <c r="C36" s="27"/>
      <c r="D36" s="22">
        <f t="shared" si="0"/>
        <v>0</v>
      </c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39.75" customHeight="1">
      <c r="A37" s="25">
        <v>714300</v>
      </c>
      <c r="B37" s="26" t="s">
        <v>38</v>
      </c>
      <c r="C37" s="27"/>
      <c r="D37" s="22">
        <f t="shared" si="0"/>
        <v>0</v>
      </c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9.75" customHeight="1">
      <c r="A38" s="25">
        <v>714400</v>
      </c>
      <c r="B38" s="26" t="s">
        <v>39</v>
      </c>
      <c r="C38" s="27"/>
      <c r="D38" s="22">
        <f t="shared" si="0"/>
        <v>0</v>
      </c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39.75" customHeight="1">
      <c r="A39" s="25">
        <v>714500</v>
      </c>
      <c r="B39" s="26" t="s">
        <v>40</v>
      </c>
      <c r="C39" s="27"/>
      <c r="D39" s="22">
        <f t="shared" si="0"/>
        <v>0</v>
      </c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39.75" customHeight="1">
      <c r="A40" s="25">
        <v>714600</v>
      </c>
      <c r="B40" s="26" t="s">
        <v>41</v>
      </c>
      <c r="C40" s="27"/>
      <c r="D40" s="22">
        <f t="shared" si="0"/>
        <v>0</v>
      </c>
      <c r="E40" s="27"/>
      <c r="F40" s="27"/>
      <c r="G40" s="27"/>
      <c r="H40" s="27"/>
      <c r="I40" s="27"/>
      <c r="J40" s="27"/>
      <c r="K40" s="27"/>
      <c r="L40" s="27"/>
      <c r="M40" s="27"/>
    </row>
    <row r="41" spans="1:13" s="23" customFormat="1" ht="39.75" customHeight="1">
      <c r="A41" s="20">
        <v>715000</v>
      </c>
      <c r="B41" s="21" t="s">
        <v>42</v>
      </c>
      <c r="C41" s="17">
        <f>SUM(C42:C47)</f>
        <v>0</v>
      </c>
      <c r="D41" s="22">
        <f t="shared" si="0"/>
        <v>0</v>
      </c>
      <c r="E41" s="17">
        <f aca="true" t="shared" si="8" ref="E41:M41">SUM(E42:E47)</f>
        <v>0</v>
      </c>
      <c r="F41" s="17">
        <f>SUM(F42:F47)</f>
        <v>0</v>
      </c>
      <c r="G41" s="17">
        <f t="shared" si="8"/>
        <v>0</v>
      </c>
      <c r="H41" s="17">
        <f t="shared" si="8"/>
        <v>0</v>
      </c>
      <c r="I41" s="17">
        <f t="shared" si="8"/>
        <v>0</v>
      </c>
      <c r="J41" s="17">
        <f t="shared" si="8"/>
        <v>0</v>
      </c>
      <c r="K41" s="17">
        <f t="shared" si="8"/>
        <v>0</v>
      </c>
      <c r="L41" s="17">
        <f t="shared" si="8"/>
        <v>0</v>
      </c>
      <c r="M41" s="17">
        <f t="shared" si="8"/>
        <v>0</v>
      </c>
    </row>
    <row r="42" spans="1:13" ht="39.75" customHeight="1">
      <c r="A42" s="25">
        <v>715100</v>
      </c>
      <c r="B42" s="26" t="s">
        <v>43</v>
      </c>
      <c r="C42" s="27"/>
      <c r="D42" s="22">
        <f t="shared" si="0"/>
        <v>0</v>
      </c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39.75" customHeight="1">
      <c r="A43" s="25">
        <v>715200</v>
      </c>
      <c r="B43" s="26" t="s">
        <v>44</v>
      </c>
      <c r="C43" s="27"/>
      <c r="D43" s="22">
        <f t="shared" si="0"/>
        <v>0</v>
      </c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39.75" customHeight="1">
      <c r="A44" s="25">
        <v>715300</v>
      </c>
      <c r="B44" s="26" t="s">
        <v>45</v>
      </c>
      <c r="C44" s="27"/>
      <c r="D44" s="22">
        <f t="shared" si="0"/>
        <v>0</v>
      </c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39.75" customHeight="1">
      <c r="A45" s="25">
        <v>715400</v>
      </c>
      <c r="B45" s="26" t="s">
        <v>46</v>
      </c>
      <c r="C45" s="27"/>
      <c r="D45" s="22">
        <f t="shared" si="0"/>
        <v>0</v>
      </c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39.75" customHeight="1">
      <c r="A46" s="25">
        <v>715500</v>
      </c>
      <c r="B46" s="26" t="s">
        <v>47</v>
      </c>
      <c r="C46" s="27"/>
      <c r="D46" s="22">
        <f t="shared" si="0"/>
        <v>0</v>
      </c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39.75" customHeight="1">
      <c r="A47" s="25">
        <v>715600</v>
      </c>
      <c r="B47" s="26" t="s">
        <v>48</v>
      </c>
      <c r="C47" s="27"/>
      <c r="D47" s="22">
        <f t="shared" si="0"/>
        <v>0</v>
      </c>
      <c r="E47" s="27"/>
      <c r="F47" s="27"/>
      <c r="G47" s="27"/>
      <c r="H47" s="27"/>
      <c r="I47" s="27"/>
      <c r="J47" s="27"/>
      <c r="K47" s="27"/>
      <c r="L47" s="27"/>
      <c r="M47" s="27"/>
    </row>
    <row r="48" spans="1:13" s="23" customFormat="1" ht="39.75" customHeight="1">
      <c r="A48" s="20">
        <v>716000</v>
      </c>
      <c r="B48" s="21" t="s">
        <v>49</v>
      </c>
      <c r="C48" s="22">
        <f>SUM(C49:C50)</f>
        <v>0</v>
      </c>
      <c r="D48" s="22">
        <f t="shared" si="0"/>
        <v>0</v>
      </c>
      <c r="E48" s="17">
        <f>SUM(E49:E50)</f>
        <v>0</v>
      </c>
      <c r="F48" s="17">
        <f>SUM(F49:F50)</f>
        <v>0</v>
      </c>
      <c r="G48" s="17">
        <f aca="true" t="shared" si="9" ref="G48:M48">SUM(G49:G50)</f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7">
        <f t="shared" si="9"/>
        <v>0</v>
      </c>
      <c r="M48" s="17">
        <f t="shared" si="9"/>
        <v>0</v>
      </c>
    </row>
    <row r="49" spans="1:13" ht="39.75" customHeight="1">
      <c r="A49" s="25">
        <v>716100</v>
      </c>
      <c r="B49" s="26" t="s">
        <v>50</v>
      </c>
      <c r="C49" s="27"/>
      <c r="D49" s="22">
        <f t="shared" si="0"/>
        <v>0</v>
      </c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39.75" customHeight="1">
      <c r="A50" s="25">
        <v>716200</v>
      </c>
      <c r="B50" s="26" t="s">
        <v>51</v>
      </c>
      <c r="C50" s="27"/>
      <c r="D50" s="22">
        <f t="shared" si="0"/>
        <v>0</v>
      </c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39.75" customHeight="1">
      <c r="A51" s="15" t="s">
        <v>52</v>
      </c>
      <c r="B51" s="28" t="s">
        <v>53</v>
      </c>
      <c r="C51" s="29">
        <f>SUM(C52:C57)</f>
        <v>0</v>
      </c>
      <c r="D51" s="30">
        <f aca="true" t="shared" si="10" ref="D51:D76">SUM(E51:M51)</f>
        <v>0</v>
      </c>
      <c r="E51" s="30">
        <f aca="true" t="shared" si="11" ref="E51:M51">SUM(E52:E57)</f>
        <v>0</v>
      </c>
      <c r="F51" s="30">
        <f>SUM(F52:F57)</f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0</v>
      </c>
      <c r="M51" s="30">
        <f t="shared" si="11"/>
        <v>0</v>
      </c>
    </row>
    <row r="52" spans="1:13" ht="39.75" customHeight="1">
      <c r="A52" s="25" t="s">
        <v>54</v>
      </c>
      <c r="B52" s="26" t="s">
        <v>55</v>
      </c>
      <c r="C52" s="27"/>
      <c r="D52" s="30">
        <f t="shared" si="10"/>
        <v>0</v>
      </c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39.75" customHeight="1">
      <c r="A53" s="25" t="s">
        <v>56</v>
      </c>
      <c r="B53" s="26" t="s">
        <v>57</v>
      </c>
      <c r="C53" s="27"/>
      <c r="D53" s="30">
        <f t="shared" si="10"/>
        <v>0</v>
      </c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39.75" customHeight="1">
      <c r="A54" s="25" t="s">
        <v>58</v>
      </c>
      <c r="B54" s="26" t="s">
        <v>59</v>
      </c>
      <c r="C54" s="27"/>
      <c r="D54" s="30">
        <f t="shared" si="10"/>
        <v>0</v>
      </c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39.75" customHeight="1">
      <c r="A55" s="25" t="s">
        <v>60</v>
      </c>
      <c r="B55" s="26" t="s">
        <v>61</v>
      </c>
      <c r="C55" s="27"/>
      <c r="D55" s="30">
        <f t="shared" si="10"/>
        <v>0</v>
      </c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39.75" customHeight="1">
      <c r="A56" s="25" t="s">
        <v>62</v>
      </c>
      <c r="B56" s="26" t="s">
        <v>63</v>
      </c>
      <c r="C56" s="27"/>
      <c r="D56" s="30">
        <f t="shared" si="10"/>
        <v>0</v>
      </c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39.75" customHeight="1">
      <c r="A57" s="25" t="s">
        <v>64</v>
      </c>
      <c r="B57" s="26" t="s">
        <v>65</v>
      </c>
      <c r="C57" s="27"/>
      <c r="D57" s="30">
        <f t="shared" si="10"/>
        <v>0</v>
      </c>
      <c r="E57" s="27"/>
      <c r="F57" s="27"/>
      <c r="G57" s="27"/>
      <c r="H57" s="27"/>
      <c r="I57" s="27"/>
      <c r="J57" s="27"/>
      <c r="K57" s="27"/>
      <c r="L57" s="27"/>
      <c r="M57" s="27"/>
    </row>
    <row r="58" spans="1:13" s="23" customFormat="1" ht="39.75" customHeight="1">
      <c r="A58" s="20">
        <v>719000</v>
      </c>
      <c r="B58" s="21" t="s">
        <v>66</v>
      </c>
      <c r="C58" s="22">
        <f>SUM(C59:C64)</f>
        <v>0</v>
      </c>
      <c r="D58" s="22">
        <f t="shared" si="10"/>
        <v>0</v>
      </c>
      <c r="E58" s="22">
        <f>SUM(E59:E64)</f>
        <v>0</v>
      </c>
      <c r="F58" s="22">
        <f>SUM(F59:F64)</f>
        <v>0</v>
      </c>
      <c r="G58" s="22">
        <f aca="true" t="shared" si="12" ref="G58:M58">SUM(G59:G64)</f>
        <v>0</v>
      </c>
      <c r="H58" s="22">
        <f t="shared" si="12"/>
        <v>0</v>
      </c>
      <c r="I58" s="22">
        <f t="shared" si="12"/>
        <v>0</v>
      </c>
      <c r="J58" s="22">
        <f t="shared" si="12"/>
        <v>0</v>
      </c>
      <c r="K58" s="22">
        <f t="shared" si="12"/>
        <v>0</v>
      </c>
      <c r="L58" s="22">
        <f t="shared" si="12"/>
        <v>0</v>
      </c>
      <c r="M58" s="22">
        <f t="shared" si="12"/>
        <v>0</v>
      </c>
    </row>
    <row r="59" spans="1:13" ht="39.75" customHeight="1">
      <c r="A59" s="25">
        <v>719100</v>
      </c>
      <c r="B59" s="26" t="s">
        <v>67</v>
      </c>
      <c r="C59" s="27"/>
      <c r="D59" s="22">
        <f t="shared" si="10"/>
        <v>0</v>
      </c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39.75" customHeight="1">
      <c r="A60" s="25">
        <v>719200</v>
      </c>
      <c r="B60" s="26" t="s">
        <v>68</v>
      </c>
      <c r="C60" s="27"/>
      <c r="D60" s="22">
        <f t="shared" si="10"/>
        <v>0</v>
      </c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39.75" customHeight="1">
      <c r="A61" s="25">
        <v>719300</v>
      </c>
      <c r="B61" s="26" t="s">
        <v>69</v>
      </c>
      <c r="C61" s="27"/>
      <c r="D61" s="22">
        <f t="shared" si="10"/>
        <v>0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39.75" customHeight="1">
      <c r="A62" s="25">
        <v>719400</v>
      </c>
      <c r="B62" s="26" t="s">
        <v>70</v>
      </c>
      <c r="C62" s="27"/>
      <c r="D62" s="22">
        <f t="shared" si="10"/>
        <v>0</v>
      </c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39.75" customHeight="1">
      <c r="A63" s="25">
        <v>719500</v>
      </c>
      <c r="B63" s="26" t="s">
        <v>71</v>
      </c>
      <c r="C63" s="27"/>
      <c r="D63" s="22">
        <f t="shared" si="10"/>
        <v>0</v>
      </c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39.75" customHeight="1">
      <c r="A64" s="25">
        <v>719600</v>
      </c>
      <c r="B64" s="26" t="s">
        <v>72</v>
      </c>
      <c r="C64" s="27"/>
      <c r="D64" s="22">
        <f t="shared" si="10"/>
        <v>0</v>
      </c>
      <c r="E64" s="27"/>
      <c r="F64" s="27"/>
      <c r="G64" s="27"/>
      <c r="H64" s="27"/>
      <c r="I64" s="27"/>
      <c r="J64" s="27"/>
      <c r="K64" s="27"/>
      <c r="L64" s="27"/>
      <c r="M64" s="27"/>
    </row>
    <row r="65" spans="1:13" s="23" customFormat="1" ht="39.75" customHeight="1">
      <c r="A65" s="20">
        <v>720000</v>
      </c>
      <c r="B65" s="21" t="s">
        <v>73</v>
      </c>
      <c r="C65" s="17">
        <f>SUM(C66,C71)</f>
        <v>0</v>
      </c>
      <c r="D65" s="22">
        <f t="shared" si="10"/>
        <v>0</v>
      </c>
      <c r="E65" s="17">
        <f>SUM(E66,E71)</f>
        <v>0</v>
      </c>
      <c r="F65" s="17">
        <f>SUM(F66,F71)</f>
        <v>0</v>
      </c>
      <c r="G65" s="17">
        <f aca="true" t="shared" si="13" ref="G65:M65">SUM(G66,G71)</f>
        <v>0</v>
      </c>
      <c r="H65" s="17">
        <f t="shared" si="13"/>
        <v>0</v>
      </c>
      <c r="I65" s="17">
        <f t="shared" si="13"/>
        <v>0</v>
      </c>
      <c r="J65" s="17">
        <f t="shared" si="13"/>
        <v>0</v>
      </c>
      <c r="K65" s="17">
        <f t="shared" si="13"/>
        <v>0</v>
      </c>
      <c r="L65" s="17">
        <f t="shared" si="13"/>
        <v>0</v>
      </c>
      <c r="M65" s="17">
        <f t="shared" si="13"/>
        <v>0</v>
      </c>
    </row>
    <row r="66" spans="1:13" s="23" customFormat="1" ht="39.75" customHeight="1">
      <c r="A66" s="20">
        <v>721000</v>
      </c>
      <c r="B66" s="21" t="s">
        <v>74</v>
      </c>
      <c r="C66" s="22">
        <f>SUM(C67:C70)</f>
        <v>0</v>
      </c>
      <c r="D66" s="22">
        <f t="shared" si="10"/>
        <v>0</v>
      </c>
      <c r="E66" s="22">
        <f>SUM(E67:E70)</f>
        <v>0</v>
      </c>
      <c r="F66" s="22">
        <f>SUM(F67:F70)</f>
        <v>0</v>
      </c>
      <c r="G66" s="22">
        <f aca="true" t="shared" si="14" ref="G66:M66">SUM(G67:G70)</f>
        <v>0</v>
      </c>
      <c r="H66" s="22">
        <f t="shared" si="14"/>
        <v>0</v>
      </c>
      <c r="I66" s="22">
        <f t="shared" si="14"/>
        <v>0</v>
      </c>
      <c r="J66" s="22">
        <f t="shared" si="14"/>
        <v>0</v>
      </c>
      <c r="K66" s="22">
        <f t="shared" si="14"/>
        <v>0</v>
      </c>
      <c r="L66" s="22">
        <f t="shared" si="14"/>
        <v>0</v>
      </c>
      <c r="M66" s="22">
        <f t="shared" si="14"/>
        <v>0</v>
      </c>
    </row>
    <row r="67" spans="1:13" ht="39.75" customHeight="1">
      <c r="A67" s="25">
        <v>721100</v>
      </c>
      <c r="B67" s="26" t="s">
        <v>75</v>
      </c>
      <c r="C67" s="27"/>
      <c r="D67" s="22">
        <f t="shared" si="10"/>
        <v>0</v>
      </c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39.75" customHeight="1">
      <c r="A68" s="25">
        <v>721200</v>
      </c>
      <c r="B68" s="26" t="s">
        <v>76</v>
      </c>
      <c r="C68" s="27"/>
      <c r="D68" s="22">
        <f t="shared" si="10"/>
        <v>0</v>
      </c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39.75" customHeight="1">
      <c r="A69" s="25">
        <v>721300</v>
      </c>
      <c r="B69" s="26" t="s">
        <v>77</v>
      </c>
      <c r="C69" s="27"/>
      <c r="D69" s="22">
        <f t="shared" si="10"/>
        <v>0</v>
      </c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39.75" customHeight="1">
      <c r="A70" s="25">
        <v>721400</v>
      </c>
      <c r="B70" s="26" t="s">
        <v>78</v>
      </c>
      <c r="C70" s="27"/>
      <c r="D70" s="22">
        <f t="shared" si="10"/>
        <v>0</v>
      </c>
      <c r="E70" s="27"/>
      <c r="F70" s="27"/>
      <c r="G70" s="27"/>
      <c r="H70" s="27"/>
      <c r="I70" s="27"/>
      <c r="J70" s="27"/>
      <c r="K70" s="27"/>
      <c r="L70" s="27"/>
      <c r="M70" s="27"/>
    </row>
    <row r="71" spans="1:13" s="23" customFormat="1" ht="39.75" customHeight="1">
      <c r="A71" s="20">
        <v>722000</v>
      </c>
      <c r="B71" s="31" t="s">
        <v>79</v>
      </c>
      <c r="C71" s="17">
        <f>SUM(C72:C74)</f>
        <v>0</v>
      </c>
      <c r="D71" s="22">
        <f t="shared" si="10"/>
        <v>0</v>
      </c>
      <c r="E71" s="17">
        <f>SUM(E72:E74)</f>
        <v>0</v>
      </c>
      <c r="F71" s="17">
        <f>SUM(F72:F74)</f>
        <v>0</v>
      </c>
      <c r="G71" s="17">
        <f aca="true" t="shared" si="15" ref="G71:M71">SUM(G72:G74)</f>
        <v>0</v>
      </c>
      <c r="H71" s="17">
        <f t="shared" si="15"/>
        <v>0</v>
      </c>
      <c r="I71" s="17">
        <f t="shared" si="15"/>
        <v>0</v>
      </c>
      <c r="J71" s="17">
        <f t="shared" si="15"/>
        <v>0</v>
      </c>
      <c r="K71" s="17">
        <f t="shared" si="15"/>
        <v>0</v>
      </c>
      <c r="L71" s="17">
        <f t="shared" si="15"/>
        <v>0</v>
      </c>
      <c r="M71" s="17">
        <f t="shared" si="15"/>
        <v>0</v>
      </c>
    </row>
    <row r="72" spans="1:13" ht="39.75" customHeight="1">
      <c r="A72" s="25">
        <v>722100</v>
      </c>
      <c r="B72" s="26" t="s">
        <v>80</v>
      </c>
      <c r="C72" s="27"/>
      <c r="D72" s="22">
        <f t="shared" si="10"/>
        <v>0</v>
      </c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39.75" customHeight="1">
      <c r="A73" s="25">
        <v>722200</v>
      </c>
      <c r="B73" s="26" t="s">
        <v>81</v>
      </c>
      <c r="C73" s="27"/>
      <c r="D73" s="22">
        <f t="shared" si="10"/>
        <v>0</v>
      </c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39.75" customHeight="1">
      <c r="A74" s="25">
        <v>722300</v>
      </c>
      <c r="B74" s="26" t="s">
        <v>82</v>
      </c>
      <c r="C74" s="27"/>
      <c r="D74" s="22">
        <f t="shared" si="10"/>
        <v>0</v>
      </c>
      <c r="E74" s="27"/>
      <c r="F74" s="27"/>
      <c r="G74" s="27"/>
      <c r="H74" s="27"/>
      <c r="I74" s="27"/>
      <c r="J74" s="27"/>
      <c r="K74" s="27"/>
      <c r="L74" s="27"/>
      <c r="M74" s="27"/>
    </row>
    <row r="75" spans="1:13" s="23" customFormat="1" ht="39.75" customHeight="1">
      <c r="A75" s="20">
        <v>730000</v>
      </c>
      <c r="B75" s="21" t="s">
        <v>83</v>
      </c>
      <c r="C75" s="17">
        <f>SUM(C76,C79,C84)</f>
        <v>0</v>
      </c>
      <c r="D75" s="22">
        <f t="shared" si="10"/>
        <v>447513572</v>
      </c>
      <c r="E75" s="17">
        <f>SUM(E76,E79,E84)</f>
        <v>0</v>
      </c>
      <c r="F75" s="17">
        <f>SUM(F76,F79,F84)</f>
        <v>0</v>
      </c>
      <c r="G75" s="17">
        <f aca="true" t="shared" si="16" ref="G75:M75">SUM(G76,G79,G84)</f>
        <v>0</v>
      </c>
      <c r="H75" s="17">
        <f t="shared" si="16"/>
        <v>0</v>
      </c>
      <c r="I75" s="17">
        <f t="shared" si="16"/>
        <v>433113572</v>
      </c>
      <c r="J75" s="17">
        <f t="shared" si="16"/>
        <v>0</v>
      </c>
      <c r="K75" s="17">
        <f t="shared" si="16"/>
        <v>0</v>
      </c>
      <c r="L75" s="17">
        <f t="shared" si="16"/>
        <v>0</v>
      </c>
      <c r="M75" s="17">
        <f t="shared" si="16"/>
        <v>14400000</v>
      </c>
    </row>
    <row r="76" spans="1:13" s="23" customFormat="1" ht="39.75" customHeight="1">
      <c r="A76" s="20">
        <v>731000</v>
      </c>
      <c r="B76" s="21" t="s">
        <v>84</v>
      </c>
      <c r="C76" s="17">
        <f>SUM(C77:C78)</f>
        <v>0</v>
      </c>
      <c r="D76" s="22">
        <f t="shared" si="10"/>
        <v>0</v>
      </c>
      <c r="E76" s="17">
        <f>SUM(E77:E78)</f>
        <v>0</v>
      </c>
      <c r="F76" s="17">
        <f>SUM(F77:F78)</f>
        <v>0</v>
      </c>
      <c r="G76" s="17">
        <f aca="true" t="shared" si="17" ref="G76:M76">SUM(G77:G78)</f>
        <v>0</v>
      </c>
      <c r="H76" s="17">
        <f t="shared" si="17"/>
        <v>0</v>
      </c>
      <c r="I76" s="17">
        <f t="shared" si="17"/>
        <v>0</v>
      </c>
      <c r="J76" s="17">
        <f t="shared" si="17"/>
        <v>0</v>
      </c>
      <c r="K76" s="17">
        <f t="shared" si="17"/>
        <v>0</v>
      </c>
      <c r="L76" s="17">
        <f t="shared" si="17"/>
        <v>0</v>
      </c>
      <c r="M76" s="17">
        <f t="shared" si="17"/>
        <v>0</v>
      </c>
    </row>
    <row r="77" spans="1:13" ht="39.75" customHeight="1">
      <c r="A77" s="25">
        <v>731100</v>
      </c>
      <c r="B77" s="26" t="s">
        <v>85</v>
      </c>
      <c r="C77" s="27"/>
      <c r="D77" s="22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39.75" customHeight="1">
      <c r="A78" s="25">
        <v>731200</v>
      </c>
      <c r="B78" s="26" t="s">
        <v>86</v>
      </c>
      <c r="C78" s="27"/>
      <c r="D78" s="22">
        <f aca="true" t="shared" si="18" ref="D78:D93">SUM(E78:M78)</f>
        <v>0</v>
      </c>
      <c r="E78" s="27"/>
      <c r="F78" s="27"/>
      <c r="G78" s="27"/>
      <c r="H78" s="27"/>
      <c r="I78" s="27"/>
      <c r="J78" s="27"/>
      <c r="K78" s="27"/>
      <c r="L78" s="27"/>
      <c r="M78" s="27"/>
    </row>
    <row r="79" spans="1:13" s="23" customFormat="1" ht="39.75" customHeight="1">
      <c r="A79" s="20">
        <v>732000</v>
      </c>
      <c r="B79" s="21" t="s">
        <v>87</v>
      </c>
      <c r="C79" s="17">
        <f>SUM(C80:C83)</f>
        <v>0</v>
      </c>
      <c r="D79" s="22">
        <f t="shared" si="18"/>
        <v>0</v>
      </c>
      <c r="E79" s="17">
        <f>SUM(E80:E83)</f>
        <v>0</v>
      </c>
      <c r="F79" s="17">
        <f aca="true" t="shared" si="19" ref="F79:M79">SUM(F80:F83)</f>
        <v>0</v>
      </c>
      <c r="G79" s="17">
        <f t="shared" si="19"/>
        <v>0</v>
      </c>
      <c r="H79" s="17">
        <f t="shared" si="19"/>
        <v>0</v>
      </c>
      <c r="I79" s="17">
        <f t="shared" si="19"/>
        <v>0</v>
      </c>
      <c r="J79" s="17">
        <f t="shared" si="19"/>
        <v>0</v>
      </c>
      <c r="K79" s="17">
        <f t="shared" si="19"/>
        <v>0</v>
      </c>
      <c r="L79" s="17">
        <f t="shared" si="19"/>
        <v>0</v>
      </c>
      <c r="M79" s="17">
        <f t="shared" si="19"/>
        <v>0</v>
      </c>
    </row>
    <row r="80" spans="1:13" ht="39.75" customHeight="1">
      <c r="A80" s="25">
        <v>732100</v>
      </c>
      <c r="B80" s="26" t="s">
        <v>88</v>
      </c>
      <c r="C80" s="27"/>
      <c r="D80" s="22">
        <f t="shared" si="18"/>
        <v>0</v>
      </c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39.75" customHeight="1">
      <c r="A81" s="25">
        <v>732200</v>
      </c>
      <c r="B81" s="26" t="s">
        <v>89</v>
      </c>
      <c r="C81" s="27"/>
      <c r="D81" s="22">
        <f t="shared" si="18"/>
        <v>0</v>
      </c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39.75" customHeight="1">
      <c r="A82" s="25" t="s">
        <v>90</v>
      </c>
      <c r="B82" s="26" t="s">
        <v>91</v>
      </c>
      <c r="C82" s="27"/>
      <c r="D82" s="22">
        <f t="shared" si="18"/>
        <v>0</v>
      </c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39.75" customHeight="1">
      <c r="A83" s="25" t="s">
        <v>92</v>
      </c>
      <c r="B83" s="26" t="s">
        <v>93</v>
      </c>
      <c r="C83" s="27"/>
      <c r="D83" s="22">
        <f t="shared" si="18"/>
        <v>0</v>
      </c>
      <c r="E83" s="27"/>
      <c r="F83" s="27"/>
      <c r="G83" s="27"/>
      <c r="H83" s="27"/>
      <c r="I83" s="27"/>
      <c r="J83" s="27"/>
      <c r="K83" s="27"/>
      <c r="L83" s="27"/>
      <c r="M83" s="27"/>
    </row>
    <row r="84" spans="1:13" s="23" customFormat="1" ht="39.75" customHeight="1">
      <c r="A84" s="20">
        <v>733000</v>
      </c>
      <c r="B84" s="21" t="s">
        <v>94</v>
      </c>
      <c r="C84" s="17">
        <f>SUM(C85:C86)</f>
        <v>0</v>
      </c>
      <c r="D84" s="22">
        <f t="shared" si="18"/>
        <v>447513572</v>
      </c>
      <c r="E84" s="17">
        <f>SUM(E85:E86)</f>
        <v>0</v>
      </c>
      <c r="F84" s="17">
        <f>SUM(F85:F86)</f>
        <v>0</v>
      </c>
      <c r="G84" s="17">
        <f aca="true" t="shared" si="20" ref="G84:M84">SUM(G85:G86)</f>
        <v>0</v>
      </c>
      <c r="H84" s="17">
        <f t="shared" si="20"/>
        <v>0</v>
      </c>
      <c r="I84" s="17">
        <f t="shared" si="20"/>
        <v>433113572</v>
      </c>
      <c r="J84" s="17">
        <f t="shared" si="20"/>
        <v>0</v>
      </c>
      <c r="K84" s="17">
        <f t="shared" si="20"/>
        <v>0</v>
      </c>
      <c r="L84" s="17">
        <f t="shared" si="20"/>
        <v>0</v>
      </c>
      <c r="M84" s="17">
        <f t="shared" si="20"/>
        <v>14400000</v>
      </c>
    </row>
    <row r="85" spans="1:13" ht="39.75" customHeight="1">
      <c r="A85" s="25">
        <v>733100</v>
      </c>
      <c r="B85" s="26" t="s">
        <v>95</v>
      </c>
      <c r="C85" s="27"/>
      <c r="D85" s="22">
        <f t="shared" si="18"/>
        <v>447513572</v>
      </c>
      <c r="E85" s="27"/>
      <c r="F85" s="27"/>
      <c r="G85" s="27"/>
      <c r="H85" s="27"/>
      <c r="I85" s="27">
        <v>433113572</v>
      </c>
      <c r="J85" s="27"/>
      <c r="K85" s="27"/>
      <c r="L85" s="27"/>
      <c r="M85" s="27">
        <v>14400000</v>
      </c>
    </row>
    <row r="86" spans="1:13" ht="39.75" customHeight="1">
      <c r="A86" s="25">
        <v>733200</v>
      </c>
      <c r="B86" s="26" t="s">
        <v>96</v>
      </c>
      <c r="C86" s="27"/>
      <c r="D86" s="22">
        <f t="shared" si="18"/>
        <v>0</v>
      </c>
      <c r="E86" s="27"/>
      <c r="F86" s="27"/>
      <c r="G86" s="27"/>
      <c r="H86" s="27"/>
      <c r="I86" s="27"/>
      <c r="J86" s="27"/>
      <c r="K86" s="27"/>
      <c r="L86" s="27"/>
      <c r="M86" s="27"/>
    </row>
    <row r="87" spans="1:13" s="23" customFormat="1" ht="39.75" customHeight="1">
      <c r="A87" s="20">
        <v>740000</v>
      </c>
      <c r="B87" s="21" t="s">
        <v>97</v>
      </c>
      <c r="C87" s="17">
        <f>SUM(C88,C95,C100,C107,C110)</f>
        <v>0</v>
      </c>
      <c r="D87" s="22">
        <f t="shared" si="18"/>
        <v>28833000</v>
      </c>
      <c r="E87" s="17">
        <f aca="true" t="shared" si="21" ref="E87:M87">SUM(E88,E95,E100,E107,E110)</f>
        <v>0</v>
      </c>
      <c r="F87" s="17">
        <f>SUM(F88,F95,F100,F107,F110)</f>
        <v>0</v>
      </c>
      <c r="G87" s="17">
        <f t="shared" si="21"/>
        <v>0</v>
      </c>
      <c r="H87" s="17">
        <f t="shared" si="21"/>
        <v>0</v>
      </c>
      <c r="I87" s="17">
        <f t="shared" si="21"/>
        <v>0</v>
      </c>
      <c r="J87" s="17">
        <f t="shared" si="21"/>
        <v>0</v>
      </c>
      <c r="K87" s="17">
        <f t="shared" si="21"/>
        <v>913000</v>
      </c>
      <c r="L87" s="17">
        <f t="shared" si="21"/>
        <v>27920000</v>
      </c>
      <c r="M87" s="17">
        <f t="shared" si="21"/>
        <v>0</v>
      </c>
    </row>
    <row r="88" spans="1:13" s="23" customFormat="1" ht="39.75" customHeight="1">
      <c r="A88" s="20">
        <v>741000</v>
      </c>
      <c r="B88" s="21" t="s">
        <v>98</v>
      </c>
      <c r="C88" s="17">
        <f>SUM(C89:C94)</f>
        <v>0</v>
      </c>
      <c r="D88" s="22">
        <f t="shared" si="18"/>
        <v>0</v>
      </c>
      <c r="E88" s="17">
        <f aca="true" t="shared" si="22" ref="E88:M88">SUM(E89:E94)</f>
        <v>0</v>
      </c>
      <c r="F88" s="17">
        <f>SUM(F89:F94)</f>
        <v>0</v>
      </c>
      <c r="G88" s="17">
        <f t="shared" si="22"/>
        <v>0</v>
      </c>
      <c r="H88" s="17">
        <f t="shared" si="22"/>
        <v>0</v>
      </c>
      <c r="I88" s="17">
        <f t="shared" si="22"/>
        <v>0</v>
      </c>
      <c r="J88" s="17">
        <f t="shared" si="22"/>
        <v>0</v>
      </c>
      <c r="K88" s="17">
        <f t="shared" si="22"/>
        <v>0</v>
      </c>
      <c r="L88" s="17">
        <f t="shared" si="22"/>
        <v>0</v>
      </c>
      <c r="M88" s="17">
        <f t="shared" si="22"/>
        <v>0</v>
      </c>
    </row>
    <row r="89" spans="1:13" ht="39.75" customHeight="1">
      <c r="A89" s="25">
        <v>741100</v>
      </c>
      <c r="B89" s="26" t="s">
        <v>99</v>
      </c>
      <c r="C89" s="27"/>
      <c r="D89" s="22">
        <f t="shared" si="18"/>
        <v>0</v>
      </c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39.75" customHeight="1">
      <c r="A90" s="25">
        <v>741200</v>
      </c>
      <c r="B90" s="26" t="s">
        <v>100</v>
      </c>
      <c r="C90" s="27"/>
      <c r="D90" s="22">
        <f t="shared" si="18"/>
        <v>0</v>
      </c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39.75" customHeight="1">
      <c r="A91" s="25">
        <v>741300</v>
      </c>
      <c r="B91" s="26" t="s">
        <v>101</v>
      </c>
      <c r="C91" s="27"/>
      <c r="D91" s="22">
        <f t="shared" si="18"/>
        <v>0</v>
      </c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39.75" customHeight="1">
      <c r="A92" s="25">
        <v>741400</v>
      </c>
      <c r="B92" s="26" t="s">
        <v>102</v>
      </c>
      <c r="C92" s="33"/>
      <c r="D92" s="22">
        <f t="shared" si="18"/>
        <v>0</v>
      </c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39.75" customHeight="1">
      <c r="A93" s="25">
        <v>741500</v>
      </c>
      <c r="B93" s="26" t="s">
        <v>103</v>
      </c>
      <c r="C93" s="27"/>
      <c r="D93" s="22">
        <f t="shared" si="18"/>
        <v>0</v>
      </c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39.75" customHeight="1">
      <c r="A94" s="25" t="s">
        <v>104</v>
      </c>
      <c r="B94" s="26" t="s">
        <v>105</v>
      </c>
      <c r="C94" s="27"/>
      <c r="D94" s="22"/>
      <c r="E94" s="27"/>
      <c r="F94" s="27"/>
      <c r="G94" s="27"/>
      <c r="H94" s="27"/>
      <c r="I94" s="27"/>
      <c r="J94" s="27"/>
      <c r="K94" s="27"/>
      <c r="L94" s="27"/>
      <c r="M94" s="27"/>
    </row>
    <row r="95" spans="1:13" s="23" customFormat="1" ht="39.75" customHeight="1">
      <c r="A95" s="20">
        <v>742000</v>
      </c>
      <c r="B95" s="21" t="s">
        <v>106</v>
      </c>
      <c r="C95" s="17">
        <f>SUM(C96:C99)</f>
        <v>0</v>
      </c>
      <c r="D95" s="22">
        <f aca="true" t="shared" si="23" ref="D95:D126">SUM(E95:M95)</f>
        <v>0</v>
      </c>
      <c r="E95" s="17">
        <f>SUM(E96:E99)</f>
        <v>0</v>
      </c>
      <c r="F95" s="17">
        <f>SUM(F96:F99)</f>
        <v>0</v>
      </c>
      <c r="G95" s="17">
        <f aca="true" t="shared" si="24" ref="G95:M95">SUM(G96:G99)</f>
        <v>0</v>
      </c>
      <c r="H95" s="17">
        <f t="shared" si="24"/>
        <v>0</v>
      </c>
      <c r="I95" s="17">
        <f t="shared" si="24"/>
        <v>0</v>
      </c>
      <c r="J95" s="17">
        <f t="shared" si="24"/>
        <v>0</v>
      </c>
      <c r="K95" s="17">
        <f t="shared" si="24"/>
        <v>0</v>
      </c>
      <c r="L95" s="17">
        <f t="shared" si="24"/>
        <v>0</v>
      </c>
      <c r="M95" s="17">
        <f t="shared" si="24"/>
        <v>0</v>
      </c>
    </row>
    <row r="96" spans="1:13" ht="39.75" customHeight="1">
      <c r="A96" s="25">
        <v>742100</v>
      </c>
      <c r="B96" s="26" t="s">
        <v>107</v>
      </c>
      <c r="C96" s="27"/>
      <c r="D96" s="22">
        <f t="shared" si="23"/>
        <v>0</v>
      </c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39.75" customHeight="1">
      <c r="A97" s="25">
        <v>742200</v>
      </c>
      <c r="B97" s="26" t="s">
        <v>108</v>
      </c>
      <c r="C97" s="27"/>
      <c r="D97" s="22">
        <f t="shared" si="23"/>
        <v>0</v>
      </c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39.75" customHeight="1">
      <c r="A98" s="25">
        <v>742300</v>
      </c>
      <c r="B98" s="26" t="s">
        <v>109</v>
      </c>
      <c r="C98" s="27"/>
      <c r="D98" s="22">
        <f t="shared" si="23"/>
        <v>0</v>
      </c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39.75" customHeight="1">
      <c r="A99" s="25">
        <v>742400</v>
      </c>
      <c r="B99" s="26" t="s">
        <v>110</v>
      </c>
      <c r="C99" s="27"/>
      <c r="D99" s="22">
        <f t="shared" si="23"/>
        <v>0</v>
      </c>
      <c r="E99" s="27"/>
      <c r="F99" s="27"/>
      <c r="G99" s="27"/>
      <c r="H99" s="27"/>
      <c r="I99" s="27"/>
      <c r="J99" s="27"/>
      <c r="K99" s="27"/>
      <c r="L99" s="27"/>
      <c r="M99" s="27"/>
    </row>
    <row r="100" spans="1:13" s="23" customFormat="1" ht="39.75" customHeight="1">
      <c r="A100" s="20">
        <v>743000</v>
      </c>
      <c r="B100" s="21" t="s">
        <v>111</v>
      </c>
      <c r="C100" s="17">
        <f>SUM(C101:C106)</f>
        <v>0</v>
      </c>
      <c r="D100" s="22">
        <f t="shared" si="23"/>
        <v>0</v>
      </c>
      <c r="E100" s="17">
        <f>SUM(E101:E106)</f>
        <v>0</v>
      </c>
      <c r="F100" s="17">
        <f>SUM(F101:F106)</f>
        <v>0</v>
      </c>
      <c r="G100" s="17">
        <f aca="true" t="shared" si="25" ref="G100:M100">SUM(G101:G106)</f>
        <v>0</v>
      </c>
      <c r="H100" s="17">
        <f t="shared" si="25"/>
        <v>0</v>
      </c>
      <c r="I100" s="17">
        <f t="shared" si="25"/>
        <v>0</v>
      </c>
      <c r="J100" s="17">
        <f t="shared" si="25"/>
        <v>0</v>
      </c>
      <c r="K100" s="17">
        <f t="shared" si="25"/>
        <v>0</v>
      </c>
      <c r="L100" s="17">
        <f t="shared" si="25"/>
        <v>0</v>
      </c>
      <c r="M100" s="17">
        <f t="shared" si="25"/>
        <v>0</v>
      </c>
    </row>
    <row r="101" spans="1:13" ht="39.75" customHeight="1">
      <c r="A101" s="25">
        <v>743100</v>
      </c>
      <c r="B101" s="26" t="s">
        <v>112</v>
      </c>
      <c r="C101" s="27"/>
      <c r="D101" s="22">
        <f t="shared" si="23"/>
        <v>0</v>
      </c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39.75" customHeight="1">
      <c r="A102" s="25">
        <v>743200</v>
      </c>
      <c r="B102" s="26" t="s">
        <v>113</v>
      </c>
      <c r="C102" s="27"/>
      <c r="D102" s="22">
        <f t="shared" si="23"/>
        <v>0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39.75" customHeight="1">
      <c r="A103" s="25">
        <v>743300</v>
      </c>
      <c r="B103" s="26" t="s">
        <v>114</v>
      </c>
      <c r="C103" s="27"/>
      <c r="D103" s="22">
        <f t="shared" si="23"/>
        <v>0</v>
      </c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39.75" customHeight="1">
      <c r="A104" s="25">
        <v>743400</v>
      </c>
      <c r="B104" s="26" t="s">
        <v>115</v>
      </c>
      <c r="C104" s="27"/>
      <c r="D104" s="22">
        <f t="shared" si="23"/>
        <v>0</v>
      </c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39.75" customHeight="1">
      <c r="A105" s="25">
        <v>743500</v>
      </c>
      <c r="B105" s="26" t="s">
        <v>116</v>
      </c>
      <c r="C105" s="27"/>
      <c r="D105" s="22">
        <f t="shared" si="23"/>
        <v>0</v>
      </c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39.75" customHeight="1">
      <c r="A106" s="25">
        <v>743900</v>
      </c>
      <c r="B106" s="26" t="s">
        <v>117</v>
      </c>
      <c r="C106" s="27"/>
      <c r="D106" s="22">
        <f t="shared" si="23"/>
        <v>0</v>
      </c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23" customFormat="1" ht="39.75" customHeight="1">
      <c r="A107" s="20">
        <v>744000</v>
      </c>
      <c r="B107" s="21" t="s">
        <v>118</v>
      </c>
      <c r="C107" s="17">
        <f>SUM(C108:C109)</f>
        <v>0</v>
      </c>
      <c r="D107" s="22">
        <f t="shared" si="23"/>
        <v>913000</v>
      </c>
      <c r="E107" s="17">
        <f>SUM(E108:E109)</f>
        <v>0</v>
      </c>
      <c r="F107" s="17">
        <f>SUM(F108:F109)</f>
        <v>0</v>
      </c>
      <c r="G107" s="17">
        <f aca="true" t="shared" si="26" ref="G107:M107">SUM(G108:G109)</f>
        <v>0</v>
      </c>
      <c r="H107" s="17">
        <f t="shared" si="26"/>
        <v>0</v>
      </c>
      <c r="I107" s="17">
        <f t="shared" si="26"/>
        <v>0</v>
      </c>
      <c r="J107" s="17">
        <f t="shared" si="26"/>
        <v>0</v>
      </c>
      <c r="K107" s="17">
        <f t="shared" si="26"/>
        <v>913000</v>
      </c>
      <c r="L107" s="17">
        <f t="shared" si="26"/>
        <v>0</v>
      </c>
      <c r="M107" s="17">
        <f t="shared" si="26"/>
        <v>0</v>
      </c>
    </row>
    <row r="108" spans="1:13" ht="39.75" customHeight="1">
      <c r="A108" s="25">
        <v>744100</v>
      </c>
      <c r="B108" s="26" t="s">
        <v>119</v>
      </c>
      <c r="C108" s="27"/>
      <c r="D108" s="22">
        <f t="shared" si="23"/>
        <v>913000</v>
      </c>
      <c r="E108" s="27"/>
      <c r="F108" s="27"/>
      <c r="G108" s="27"/>
      <c r="H108" s="27"/>
      <c r="I108" s="27"/>
      <c r="J108" s="27"/>
      <c r="K108" s="27">
        <v>913000</v>
      </c>
      <c r="L108" s="27"/>
      <c r="M108" s="27"/>
    </row>
    <row r="109" spans="1:13" ht="39.75" customHeight="1">
      <c r="A109" s="25">
        <v>744200</v>
      </c>
      <c r="B109" s="26" t="s">
        <v>120</v>
      </c>
      <c r="C109" s="27"/>
      <c r="D109" s="22">
        <f t="shared" si="23"/>
        <v>0</v>
      </c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23" customFormat="1" ht="39.75" customHeight="1">
      <c r="A110" s="20">
        <v>745000</v>
      </c>
      <c r="B110" s="21" t="s">
        <v>121</v>
      </c>
      <c r="C110" s="17">
        <f>SUM(C111)</f>
        <v>0</v>
      </c>
      <c r="D110" s="22">
        <f t="shared" si="23"/>
        <v>27920000</v>
      </c>
      <c r="E110" s="17">
        <f>SUM(E111)</f>
        <v>0</v>
      </c>
      <c r="F110" s="17">
        <f>SUM(F111)</f>
        <v>0</v>
      </c>
      <c r="G110" s="17">
        <f aca="true" t="shared" si="27" ref="G110:M110">SUM(G111)</f>
        <v>0</v>
      </c>
      <c r="H110" s="17">
        <f t="shared" si="27"/>
        <v>0</v>
      </c>
      <c r="I110" s="17">
        <f t="shared" si="27"/>
        <v>0</v>
      </c>
      <c r="J110" s="17">
        <f t="shared" si="27"/>
        <v>0</v>
      </c>
      <c r="K110" s="17">
        <f t="shared" si="27"/>
        <v>0</v>
      </c>
      <c r="L110" s="17">
        <f t="shared" si="27"/>
        <v>27920000</v>
      </c>
      <c r="M110" s="17">
        <f t="shared" si="27"/>
        <v>0</v>
      </c>
    </row>
    <row r="111" spans="1:13" ht="39.75" customHeight="1">
      <c r="A111" s="25">
        <v>745100</v>
      </c>
      <c r="B111" s="26" t="s">
        <v>122</v>
      </c>
      <c r="C111" s="27"/>
      <c r="D111" s="22">
        <f t="shared" si="23"/>
        <v>27920000</v>
      </c>
      <c r="E111" s="27"/>
      <c r="F111" s="27"/>
      <c r="G111" s="27"/>
      <c r="H111" s="27"/>
      <c r="I111" s="27"/>
      <c r="J111" s="27"/>
      <c r="K111" s="27"/>
      <c r="L111" s="27">
        <v>27920000</v>
      </c>
      <c r="M111" s="27"/>
    </row>
    <row r="112" spans="1:13" s="23" customFormat="1" ht="39.75" customHeight="1">
      <c r="A112" s="20">
        <v>770000</v>
      </c>
      <c r="B112" s="21" t="s">
        <v>123</v>
      </c>
      <c r="C112" s="17">
        <f>SUM(C113,C115)</f>
        <v>0</v>
      </c>
      <c r="D112" s="22">
        <f t="shared" si="23"/>
        <v>0</v>
      </c>
      <c r="E112" s="17">
        <f>SUM(E113,E115)</f>
        <v>0</v>
      </c>
      <c r="F112" s="17">
        <f>SUM(F113,F115)</f>
        <v>0</v>
      </c>
      <c r="G112" s="17">
        <f aca="true" t="shared" si="28" ref="G112:M112">SUM(G113,G115)</f>
        <v>0</v>
      </c>
      <c r="H112" s="17">
        <f t="shared" si="28"/>
        <v>0</v>
      </c>
      <c r="I112" s="17">
        <f t="shared" si="28"/>
        <v>0</v>
      </c>
      <c r="J112" s="17">
        <f t="shared" si="28"/>
        <v>0</v>
      </c>
      <c r="K112" s="17">
        <f t="shared" si="28"/>
        <v>0</v>
      </c>
      <c r="L112" s="17">
        <f t="shared" si="28"/>
        <v>0</v>
      </c>
      <c r="M112" s="17">
        <f t="shared" si="28"/>
        <v>0</v>
      </c>
    </row>
    <row r="113" spans="1:13" s="23" customFormat="1" ht="39.75" customHeight="1">
      <c r="A113" s="20">
        <v>771000</v>
      </c>
      <c r="B113" s="21" t="s">
        <v>124</v>
      </c>
      <c r="C113" s="17">
        <f>SUM(C114)</f>
        <v>0</v>
      </c>
      <c r="D113" s="22">
        <f t="shared" si="23"/>
        <v>0</v>
      </c>
      <c r="E113" s="17">
        <f>SUM(E114)</f>
        <v>0</v>
      </c>
      <c r="F113" s="17">
        <f>SUM(F114)</f>
        <v>0</v>
      </c>
      <c r="G113" s="17">
        <f aca="true" t="shared" si="29" ref="G113:M113">SUM(G114)</f>
        <v>0</v>
      </c>
      <c r="H113" s="17">
        <f t="shared" si="29"/>
        <v>0</v>
      </c>
      <c r="I113" s="17">
        <f t="shared" si="29"/>
        <v>0</v>
      </c>
      <c r="J113" s="17">
        <f t="shared" si="29"/>
        <v>0</v>
      </c>
      <c r="K113" s="17">
        <f t="shared" si="29"/>
        <v>0</v>
      </c>
      <c r="L113" s="17">
        <f t="shared" si="29"/>
        <v>0</v>
      </c>
      <c r="M113" s="17">
        <f t="shared" si="29"/>
        <v>0</v>
      </c>
    </row>
    <row r="114" spans="1:13" ht="39.75" customHeight="1">
      <c r="A114" s="25">
        <v>771100</v>
      </c>
      <c r="B114" s="26" t="s">
        <v>125</v>
      </c>
      <c r="C114" s="27"/>
      <c r="D114" s="22">
        <f t="shared" si="23"/>
        <v>0</v>
      </c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s="23" customFormat="1" ht="39.75" customHeight="1">
      <c r="A115" s="20">
        <v>772000</v>
      </c>
      <c r="B115" s="21" t="s">
        <v>126</v>
      </c>
      <c r="C115" s="17">
        <f>SUM(C116)</f>
        <v>0</v>
      </c>
      <c r="D115" s="22">
        <f t="shared" si="23"/>
        <v>0</v>
      </c>
      <c r="E115" s="17">
        <f>SUM(E116)</f>
        <v>0</v>
      </c>
      <c r="F115" s="17">
        <f>SUM(F116)</f>
        <v>0</v>
      </c>
      <c r="G115" s="17">
        <f aca="true" t="shared" si="30" ref="G115:M115">SUM(G116)</f>
        <v>0</v>
      </c>
      <c r="H115" s="17">
        <f t="shared" si="30"/>
        <v>0</v>
      </c>
      <c r="I115" s="17">
        <f t="shared" si="30"/>
        <v>0</v>
      </c>
      <c r="J115" s="17">
        <f t="shared" si="30"/>
        <v>0</v>
      </c>
      <c r="K115" s="17">
        <f t="shared" si="30"/>
        <v>0</v>
      </c>
      <c r="L115" s="17">
        <f t="shared" si="30"/>
        <v>0</v>
      </c>
      <c r="M115" s="17">
        <f t="shared" si="30"/>
        <v>0</v>
      </c>
    </row>
    <row r="116" spans="1:13" ht="39.75" customHeight="1">
      <c r="A116" s="25">
        <v>772100</v>
      </c>
      <c r="B116" s="26" t="s">
        <v>127</v>
      </c>
      <c r="C116" s="27"/>
      <c r="D116" s="22">
        <f t="shared" si="23"/>
        <v>0</v>
      </c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s="23" customFormat="1" ht="39.75" customHeight="1">
      <c r="A117" s="20">
        <v>780000</v>
      </c>
      <c r="B117" s="21" t="s">
        <v>128</v>
      </c>
      <c r="C117" s="17">
        <f>SUM(C118)</f>
        <v>0</v>
      </c>
      <c r="D117" s="22">
        <f t="shared" si="23"/>
        <v>13417000</v>
      </c>
      <c r="E117" s="17">
        <f>SUM(E118)</f>
        <v>0</v>
      </c>
      <c r="F117" s="17">
        <f>SUM(F118)</f>
        <v>0</v>
      </c>
      <c r="G117" s="17">
        <f aca="true" t="shared" si="31" ref="G117:M117">SUM(G118)</f>
        <v>0</v>
      </c>
      <c r="H117" s="17">
        <f t="shared" si="31"/>
        <v>0</v>
      </c>
      <c r="I117" s="17">
        <f t="shared" si="31"/>
        <v>0</v>
      </c>
      <c r="J117" s="17">
        <f t="shared" si="31"/>
        <v>13417000</v>
      </c>
      <c r="K117" s="17">
        <f t="shared" si="31"/>
        <v>0</v>
      </c>
      <c r="L117" s="17">
        <f t="shared" si="31"/>
        <v>0</v>
      </c>
      <c r="M117" s="17">
        <f t="shared" si="31"/>
        <v>0</v>
      </c>
    </row>
    <row r="118" spans="1:13" s="23" customFormat="1" ht="39.75" customHeight="1">
      <c r="A118" s="20">
        <v>781000</v>
      </c>
      <c r="B118" s="21" t="s">
        <v>129</v>
      </c>
      <c r="C118" s="22">
        <f>SUM(C119:C120)</f>
        <v>0</v>
      </c>
      <c r="D118" s="22">
        <f t="shared" si="23"/>
        <v>13417000</v>
      </c>
      <c r="E118" s="22">
        <f>SUM(E119:E120)</f>
        <v>0</v>
      </c>
      <c r="F118" s="22">
        <f>SUM(F119:F120)</f>
        <v>0</v>
      </c>
      <c r="G118" s="22">
        <f aca="true" t="shared" si="32" ref="G118:M118">SUM(G119:G120)</f>
        <v>0</v>
      </c>
      <c r="H118" s="22">
        <f t="shared" si="32"/>
        <v>0</v>
      </c>
      <c r="I118" s="22">
        <f t="shared" si="32"/>
        <v>0</v>
      </c>
      <c r="J118" s="22">
        <f t="shared" si="32"/>
        <v>13417000</v>
      </c>
      <c r="K118" s="22">
        <f t="shared" si="32"/>
        <v>0</v>
      </c>
      <c r="L118" s="22">
        <f t="shared" si="32"/>
        <v>0</v>
      </c>
      <c r="M118" s="22">
        <f t="shared" si="32"/>
        <v>0</v>
      </c>
    </row>
    <row r="119" spans="1:13" ht="39.75" customHeight="1">
      <c r="A119" s="25">
        <v>781100</v>
      </c>
      <c r="B119" s="26" t="s">
        <v>130</v>
      </c>
      <c r="C119" s="27"/>
      <c r="D119" s="22">
        <f t="shared" si="23"/>
        <v>13417000</v>
      </c>
      <c r="E119" s="27"/>
      <c r="F119" s="27"/>
      <c r="G119" s="27"/>
      <c r="H119" s="27"/>
      <c r="I119" s="27"/>
      <c r="J119" s="27">
        <v>13417000</v>
      </c>
      <c r="K119" s="27"/>
      <c r="L119" s="27"/>
      <c r="M119" s="27"/>
    </row>
    <row r="120" spans="1:13" ht="39.75" customHeight="1">
      <c r="A120" s="25">
        <v>781300</v>
      </c>
      <c r="B120" s="26" t="s">
        <v>131</v>
      </c>
      <c r="C120" s="27"/>
      <c r="D120" s="22">
        <f t="shared" si="23"/>
        <v>0</v>
      </c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s="23" customFormat="1" ht="39.75" customHeight="1">
      <c r="A121" s="20">
        <v>790000</v>
      </c>
      <c r="B121" s="21" t="s">
        <v>132</v>
      </c>
      <c r="C121" s="17">
        <f>SUM(C122)</f>
        <v>0</v>
      </c>
      <c r="D121" s="22">
        <f t="shared" si="23"/>
        <v>58830093</v>
      </c>
      <c r="E121" s="17">
        <f>SUM(E122)</f>
        <v>45830093</v>
      </c>
      <c r="F121" s="17">
        <f>SUM(F122)</f>
        <v>0</v>
      </c>
      <c r="G121" s="17">
        <f aca="true" t="shared" si="33" ref="G121:M122">SUM(G122)</f>
        <v>0</v>
      </c>
      <c r="H121" s="17">
        <f t="shared" si="33"/>
        <v>13000000</v>
      </c>
      <c r="I121" s="17">
        <f t="shared" si="33"/>
        <v>0</v>
      </c>
      <c r="J121" s="17">
        <f t="shared" si="33"/>
        <v>0</v>
      </c>
      <c r="K121" s="17">
        <f t="shared" si="33"/>
        <v>0</v>
      </c>
      <c r="L121" s="17">
        <f t="shared" si="33"/>
        <v>0</v>
      </c>
      <c r="M121" s="17">
        <f t="shared" si="33"/>
        <v>0</v>
      </c>
    </row>
    <row r="122" spans="1:13" s="23" customFormat="1" ht="39.75" customHeight="1">
      <c r="A122" s="20">
        <v>791000</v>
      </c>
      <c r="B122" s="21" t="s">
        <v>133</v>
      </c>
      <c r="C122" s="17">
        <f>SUM(C123)</f>
        <v>0</v>
      </c>
      <c r="D122" s="22">
        <f t="shared" si="23"/>
        <v>58830093</v>
      </c>
      <c r="E122" s="17">
        <f>SUM(E123)</f>
        <v>45830093</v>
      </c>
      <c r="F122" s="17">
        <f>SUM(F123)</f>
        <v>0</v>
      </c>
      <c r="G122" s="17">
        <f t="shared" si="33"/>
        <v>0</v>
      </c>
      <c r="H122" s="17">
        <f t="shared" si="33"/>
        <v>13000000</v>
      </c>
      <c r="I122" s="17">
        <f t="shared" si="33"/>
        <v>0</v>
      </c>
      <c r="J122" s="17">
        <f t="shared" si="33"/>
        <v>0</v>
      </c>
      <c r="K122" s="17">
        <f t="shared" si="33"/>
        <v>0</v>
      </c>
      <c r="L122" s="17">
        <f t="shared" si="33"/>
        <v>0</v>
      </c>
      <c r="M122" s="17">
        <f t="shared" si="33"/>
        <v>0</v>
      </c>
    </row>
    <row r="123" spans="1:13" ht="39.75" customHeight="1">
      <c r="A123" s="25">
        <v>791100</v>
      </c>
      <c r="B123" s="26" t="s">
        <v>10</v>
      </c>
      <c r="C123" s="27"/>
      <c r="D123" s="22">
        <f t="shared" si="23"/>
        <v>58830093</v>
      </c>
      <c r="E123" s="27">
        <v>45830093</v>
      </c>
      <c r="F123" s="27"/>
      <c r="G123" s="27"/>
      <c r="H123" s="27">
        <v>13000000</v>
      </c>
      <c r="I123" s="27"/>
      <c r="J123" s="27"/>
      <c r="K123" s="27"/>
      <c r="L123" s="27"/>
      <c r="M123" s="27"/>
    </row>
    <row r="124" spans="1:13" s="23" customFormat="1" ht="39.75" customHeight="1">
      <c r="A124" s="20">
        <v>800000</v>
      </c>
      <c r="B124" s="21" t="s">
        <v>134</v>
      </c>
      <c r="C124" s="17">
        <f>SUM(C125,C132,C139,C142)</f>
        <v>0</v>
      </c>
      <c r="D124" s="22">
        <f t="shared" si="23"/>
        <v>0</v>
      </c>
      <c r="E124" s="17">
        <f>SUM(E125,E132,E139,E142)</f>
        <v>0</v>
      </c>
      <c r="F124" s="17"/>
      <c r="G124" s="17">
        <f aca="true" t="shared" si="34" ref="G124:M124">SUM(G125,G132,G139,G142)</f>
        <v>0</v>
      </c>
      <c r="H124" s="17">
        <f t="shared" si="34"/>
        <v>0</v>
      </c>
      <c r="I124" s="17">
        <f t="shared" si="34"/>
        <v>0</v>
      </c>
      <c r="J124" s="17">
        <f t="shared" si="34"/>
        <v>0</v>
      </c>
      <c r="K124" s="17">
        <f t="shared" si="34"/>
        <v>0</v>
      </c>
      <c r="L124" s="17">
        <f t="shared" si="34"/>
        <v>0</v>
      </c>
      <c r="M124" s="17">
        <f t="shared" si="34"/>
        <v>0</v>
      </c>
    </row>
    <row r="125" spans="1:13" s="23" customFormat="1" ht="39.75" customHeight="1">
      <c r="A125" s="20">
        <v>810000</v>
      </c>
      <c r="B125" s="21" t="s">
        <v>135</v>
      </c>
      <c r="C125" s="17">
        <f>SUM(C126,C128,C130)</f>
        <v>0</v>
      </c>
      <c r="D125" s="22">
        <f t="shared" si="23"/>
        <v>0</v>
      </c>
      <c r="E125" s="17">
        <f>SUM(E126,E128,E130)</f>
        <v>0</v>
      </c>
      <c r="F125" s="17">
        <f>SUM(F126,F128,F130)</f>
        <v>0</v>
      </c>
      <c r="G125" s="17">
        <f aca="true" t="shared" si="35" ref="G125:M125">SUM(G126,G128,G130)</f>
        <v>0</v>
      </c>
      <c r="H125" s="17">
        <f t="shared" si="35"/>
        <v>0</v>
      </c>
      <c r="I125" s="17">
        <f t="shared" si="35"/>
        <v>0</v>
      </c>
      <c r="J125" s="17">
        <f t="shared" si="35"/>
        <v>0</v>
      </c>
      <c r="K125" s="17">
        <f t="shared" si="35"/>
        <v>0</v>
      </c>
      <c r="L125" s="17">
        <f t="shared" si="35"/>
        <v>0</v>
      </c>
      <c r="M125" s="17">
        <f t="shared" si="35"/>
        <v>0</v>
      </c>
    </row>
    <row r="126" spans="1:13" s="23" customFormat="1" ht="39.75" customHeight="1">
      <c r="A126" s="20">
        <v>811000</v>
      </c>
      <c r="B126" s="21" t="s">
        <v>136</v>
      </c>
      <c r="C126" s="17">
        <f>SUM(C127)</f>
        <v>0</v>
      </c>
      <c r="D126" s="22">
        <f t="shared" si="23"/>
        <v>0</v>
      </c>
      <c r="E126" s="17">
        <f>SUM(E127)</f>
        <v>0</v>
      </c>
      <c r="F126" s="17">
        <f>SUM(F127)</f>
        <v>0</v>
      </c>
      <c r="G126" s="17">
        <f aca="true" t="shared" si="36" ref="G126:M126">SUM(G127)</f>
        <v>0</v>
      </c>
      <c r="H126" s="17">
        <f t="shared" si="36"/>
        <v>0</v>
      </c>
      <c r="I126" s="17">
        <f t="shared" si="36"/>
        <v>0</v>
      </c>
      <c r="J126" s="17">
        <f t="shared" si="36"/>
        <v>0</v>
      </c>
      <c r="K126" s="17">
        <f t="shared" si="36"/>
        <v>0</v>
      </c>
      <c r="L126" s="17">
        <f t="shared" si="36"/>
        <v>0</v>
      </c>
      <c r="M126" s="17">
        <f t="shared" si="36"/>
        <v>0</v>
      </c>
    </row>
    <row r="127" spans="1:13" ht="39.75" customHeight="1">
      <c r="A127" s="25">
        <v>811100</v>
      </c>
      <c r="B127" s="26" t="s">
        <v>137</v>
      </c>
      <c r="C127" s="27"/>
      <c r="D127" s="22">
        <f aca="true" t="shared" si="37" ref="D127:D158">SUM(E127:M127)</f>
        <v>0</v>
      </c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s="23" customFormat="1" ht="39.75" customHeight="1">
      <c r="A128" s="20">
        <v>812000</v>
      </c>
      <c r="B128" s="21" t="s">
        <v>138</v>
      </c>
      <c r="C128" s="17">
        <f>SUM(C129)</f>
        <v>0</v>
      </c>
      <c r="D128" s="22">
        <f t="shared" si="37"/>
        <v>0</v>
      </c>
      <c r="E128" s="17">
        <f>SUM(E129)</f>
        <v>0</v>
      </c>
      <c r="F128" s="17">
        <f>SUM(F129)</f>
        <v>0</v>
      </c>
      <c r="G128" s="17">
        <f aca="true" t="shared" si="38" ref="G128:M128">SUM(G129)</f>
        <v>0</v>
      </c>
      <c r="H128" s="17">
        <f t="shared" si="38"/>
        <v>0</v>
      </c>
      <c r="I128" s="17">
        <f t="shared" si="38"/>
        <v>0</v>
      </c>
      <c r="J128" s="17">
        <f t="shared" si="38"/>
        <v>0</v>
      </c>
      <c r="K128" s="17">
        <f t="shared" si="38"/>
        <v>0</v>
      </c>
      <c r="L128" s="17">
        <f t="shared" si="38"/>
        <v>0</v>
      </c>
      <c r="M128" s="17">
        <f t="shared" si="38"/>
        <v>0</v>
      </c>
    </row>
    <row r="129" spans="1:13" ht="39.75" customHeight="1">
      <c r="A129" s="25">
        <v>812100</v>
      </c>
      <c r="B129" s="26" t="s">
        <v>139</v>
      </c>
      <c r="C129" s="27"/>
      <c r="D129" s="22">
        <f t="shared" si="37"/>
        <v>0</v>
      </c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s="23" customFormat="1" ht="39.75" customHeight="1">
      <c r="A130" s="20">
        <v>813000</v>
      </c>
      <c r="B130" s="21" t="s">
        <v>140</v>
      </c>
      <c r="C130" s="17">
        <f>SUM(C131)</f>
        <v>0</v>
      </c>
      <c r="D130" s="22">
        <f t="shared" si="37"/>
        <v>0</v>
      </c>
      <c r="E130" s="17">
        <f>SUM(E131)</f>
        <v>0</v>
      </c>
      <c r="F130" s="17">
        <f>SUM(F131)</f>
        <v>0</v>
      </c>
      <c r="G130" s="17">
        <f aca="true" t="shared" si="39" ref="G130:M130">SUM(G131)</f>
        <v>0</v>
      </c>
      <c r="H130" s="17">
        <f t="shared" si="39"/>
        <v>0</v>
      </c>
      <c r="I130" s="17">
        <f t="shared" si="39"/>
        <v>0</v>
      </c>
      <c r="J130" s="17">
        <f t="shared" si="39"/>
        <v>0</v>
      </c>
      <c r="K130" s="17">
        <f t="shared" si="39"/>
        <v>0</v>
      </c>
      <c r="L130" s="17">
        <f t="shared" si="39"/>
        <v>0</v>
      </c>
      <c r="M130" s="17">
        <f t="shared" si="39"/>
        <v>0</v>
      </c>
    </row>
    <row r="131" spans="1:13" ht="39.75" customHeight="1">
      <c r="A131" s="25">
        <v>813100</v>
      </c>
      <c r="B131" s="26" t="s">
        <v>141</v>
      </c>
      <c r="C131" s="27"/>
      <c r="D131" s="22">
        <f t="shared" si="37"/>
        <v>0</v>
      </c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s="23" customFormat="1" ht="39.75" customHeight="1">
      <c r="A132" s="20">
        <v>820000</v>
      </c>
      <c r="B132" s="21" t="s">
        <v>142</v>
      </c>
      <c r="C132" s="17">
        <f>SUM(C133,C135,C137)</f>
        <v>0</v>
      </c>
      <c r="D132" s="22">
        <f t="shared" si="37"/>
        <v>0</v>
      </c>
      <c r="E132" s="17">
        <f>SUM(E133,E135,E137)</f>
        <v>0</v>
      </c>
      <c r="F132" s="17">
        <f>SUM(F133,F135,F137)</f>
        <v>0</v>
      </c>
      <c r="G132" s="17">
        <f aca="true" t="shared" si="40" ref="G132:M132">SUM(G133,G135,G137)</f>
        <v>0</v>
      </c>
      <c r="H132" s="17">
        <f t="shared" si="40"/>
        <v>0</v>
      </c>
      <c r="I132" s="17">
        <f t="shared" si="40"/>
        <v>0</v>
      </c>
      <c r="J132" s="17">
        <f t="shared" si="40"/>
        <v>0</v>
      </c>
      <c r="K132" s="17">
        <f t="shared" si="40"/>
        <v>0</v>
      </c>
      <c r="L132" s="17">
        <f t="shared" si="40"/>
        <v>0</v>
      </c>
      <c r="M132" s="17">
        <f t="shared" si="40"/>
        <v>0</v>
      </c>
    </row>
    <row r="133" spans="1:13" s="23" customFormat="1" ht="39.75" customHeight="1">
      <c r="A133" s="20">
        <v>821000</v>
      </c>
      <c r="B133" s="21" t="s">
        <v>143</v>
      </c>
      <c r="C133" s="17">
        <f>SUM(C134)</f>
        <v>0</v>
      </c>
      <c r="D133" s="22">
        <f t="shared" si="37"/>
        <v>0</v>
      </c>
      <c r="E133" s="17">
        <f>SUM(E134)</f>
        <v>0</v>
      </c>
      <c r="F133" s="17">
        <f>SUM(F134)</f>
        <v>0</v>
      </c>
      <c r="G133" s="17">
        <f aca="true" t="shared" si="41" ref="G133:M133">SUM(G134)</f>
        <v>0</v>
      </c>
      <c r="H133" s="17">
        <f t="shared" si="41"/>
        <v>0</v>
      </c>
      <c r="I133" s="17">
        <f t="shared" si="41"/>
        <v>0</v>
      </c>
      <c r="J133" s="17">
        <f t="shared" si="41"/>
        <v>0</v>
      </c>
      <c r="K133" s="17">
        <f t="shared" si="41"/>
        <v>0</v>
      </c>
      <c r="L133" s="17">
        <f t="shared" si="41"/>
        <v>0</v>
      </c>
      <c r="M133" s="17">
        <f t="shared" si="41"/>
        <v>0</v>
      </c>
    </row>
    <row r="134" spans="1:13" ht="39.75" customHeight="1">
      <c r="A134" s="25">
        <v>821100</v>
      </c>
      <c r="B134" s="26" t="s">
        <v>144</v>
      </c>
      <c r="C134" s="27"/>
      <c r="D134" s="22">
        <f t="shared" si="37"/>
        <v>0</v>
      </c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s="23" customFormat="1" ht="39.75" customHeight="1">
      <c r="A135" s="20">
        <v>822000</v>
      </c>
      <c r="B135" s="21" t="s">
        <v>145</v>
      </c>
      <c r="C135" s="17">
        <f>SUM(C136)</f>
        <v>0</v>
      </c>
      <c r="D135" s="22">
        <f t="shared" si="37"/>
        <v>0</v>
      </c>
      <c r="E135" s="17">
        <f>SUM(E136)</f>
        <v>0</v>
      </c>
      <c r="F135" s="17">
        <f>SUM(F136)</f>
        <v>0</v>
      </c>
      <c r="G135" s="17">
        <f aca="true" t="shared" si="42" ref="G135:M135">SUM(G136)</f>
        <v>0</v>
      </c>
      <c r="H135" s="17">
        <f t="shared" si="42"/>
        <v>0</v>
      </c>
      <c r="I135" s="17">
        <f t="shared" si="42"/>
        <v>0</v>
      </c>
      <c r="J135" s="17">
        <f t="shared" si="42"/>
        <v>0</v>
      </c>
      <c r="K135" s="17">
        <f t="shared" si="42"/>
        <v>0</v>
      </c>
      <c r="L135" s="17">
        <f t="shared" si="42"/>
        <v>0</v>
      </c>
      <c r="M135" s="17">
        <f t="shared" si="42"/>
        <v>0</v>
      </c>
    </row>
    <row r="136" spans="1:13" ht="39.75" customHeight="1">
      <c r="A136" s="25">
        <v>822100</v>
      </c>
      <c r="B136" s="26" t="s">
        <v>146</v>
      </c>
      <c r="C136" s="27"/>
      <c r="D136" s="22">
        <f t="shared" si="37"/>
        <v>0</v>
      </c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s="23" customFormat="1" ht="39.75" customHeight="1">
      <c r="A137" s="20">
        <v>823000</v>
      </c>
      <c r="B137" s="21" t="s">
        <v>147</v>
      </c>
      <c r="C137" s="17">
        <f>SUM(C138)</f>
        <v>0</v>
      </c>
      <c r="D137" s="22">
        <f t="shared" si="37"/>
        <v>0</v>
      </c>
      <c r="E137" s="17">
        <f>SUM(E138)</f>
        <v>0</v>
      </c>
      <c r="F137" s="17">
        <f>SUM(F138)</f>
        <v>0</v>
      </c>
      <c r="G137" s="17">
        <f aca="true" t="shared" si="43" ref="G137:M137">SUM(G138)</f>
        <v>0</v>
      </c>
      <c r="H137" s="17">
        <f t="shared" si="43"/>
        <v>0</v>
      </c>
      <c r="I137" s="17">
        <f t="shared" si="43"/>
        <v>0</v>
      </c>
      <c r="J137" s="17">
        <f t="shared" si="43"/>
        <v>0</v>
      </c>
      <c r="K137" s="17">
        <f t="shared" si="43"/>
        <v>0</v>
      </c>
      <c r="L137" s="17">
        <f t="shared" si="43"/>
        <v>0</v>
      </c>
      <c r="M137" s="17">
        <f t="shared" si="43"/>
        <v>0</v>
      </c>
    </row>
    <row r="138" spans="1:13" ht="39.75" customHeight="1">
      <c r="A138" s="25">
        <v>823100</v>
      </c>
      <c r="B138" s="26" t="s">
        <v>148</v>
      </c>
      <c r="C138" s="27"/>
      <c r="D138" s="22">
        <f t="shared" si="37"/>
        <v>0</v>
      </c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s="23" customFormat="1" ht="39.75" customHeight="1">
      <c r="A139" s="20">
        <v>830000</v>
      </c>
      <c r="B139" s="21" t="s">
        <v>149</v>
      </c>
      <c r="C139" s="17">
        <f>SUM(C140)</f>
        <v>0</v>
      </c>
      <c r="D139" s="22">
        <f t="shared" si="37"/>
        <v>0</v>
      </c>
      <c r="E139" s="17">
        <f>SUM(E140)</f>
        <v>0</v>
      </c>
      <c r="F139" s="17">
        <f>SUM(F140)</f>
        <v>0</v>
      </c>
      <c r="G139" s="17">
        <f aca="true" t="shared" si="44" ref="G139:M140">SUM(G140)</f>
        <v>0</v>
      </c>
      <c r="H139" s="17">
        <f t="shared" si="44"/>
        <v>0</v>
      </c>
      <c r="I139" s="17">
        <f t="shared" si="44"/>
        <v>0</v>
      </c>
      <c r="J139" s="17">
        <f t="shared" si="44"/>
        <v>0</v>
      </c>
      <c r="K139" s="17">
        <f t="shared" si="44"/>
        <v>0</v>
      </c>
      <c r="L139" s="17">
        <f t="shared" si="44"/>
        <v>0</v>
      </c>
      <c r="M139" s="17">
        <f t="shared" si="44"/>
        <v>0</v>
      </c>
    </row>
    <row r="140" spans="1:13" s="23" customFormat="1" ht="39.75" customHeight="1">
      <c r="A140" s="20">
        <v>831000</v>
      </c>
      <c r="B140" s="21" t="s">
        <v>150</v>
      </c>
      <c r="C140" s="17">
        <f>SUM(C141)</f>
        <v>0</v>
      </c>
      <c r="D140" s="22">
        <f t="shared" si="37"/>
        <v>0</v>
      </c>
      <c r="E140" s="17">
        <f>SUM(E141)</f>
        <v>0</v>
      </c>
      <c r="F140" s="17">
        <f>SUM(F141)</f>
        <v>0</v>
      </c>
      <c r="G140" s="17">
        <f t="shared" si="44"/>
        <v>0</v>
      </c>
      <c r="H140" s="17">
        <f t="shared" si="44"/>
        <v>0</v>
      </c>
      <c r="I140" s="17">
        <f t="shared" si="44"/>
        <v>0</v>
      </c>
      <c r="J140" s="17">
        <f t="shared" si="44"/>
        <v>0</v>
      </c>
      <c r="K140" s="17">
        <f t="shared" si="44"/>
        <v>0</v>
      </c>
      <c r="L140" s="17">
        <f t="shared" si="44"/>
        <v>0</v>
      </c>
      <c r="M140" s="17">
        <f t="shared" si="44"/>
        <v>0</v>
      </c>
    </row>
    <row r="141" spans="1:13" ht="39.75" customHeight="1">
      <c r="A141" s="25">
        <v>831100</v>
      </c>
      <c r="B141" s="26" t="s">
        <v>151</v>
      </c>
      <c r="C141" s="27"/>
      <c r="D141" s="22">
        <f t="shared" si="37"/>
        <v>0</v>
      </c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s="23" customFormat="1" ht="39.75" customHeight="1">
      <c r="A142" s="20">
        <v>840000</v>
      </c>
      <c r="B142" s="21" t="s">
        <v>152</v>
      </c>
      <c r="C142" s="17">
        <f>SUM(C143,C145,C147)</f>
        <v>0</v>
      </c>
      <c r="D142" s="22">
        <f t="shared" si="37"/>
        <v>0</v>
      </c>
      <c r="E142" s="17">
        <f>SUM(E143,E145,E147)</f>
        <v>0</v>
      </c>
      <c r="F142" s="17">
        <f>SUM(F143,F145,F147)</f>
        <v>0</v>
      </c>
      <c r="G142" s="17">
        <f aca="true" t="shared" si="45" ref="G142:M142">SUM(G143,G145,G147)</f>
        <v>0</v>
      </c>
      <c r="H142" s="17">
        <f t="shared" si="45"/>
        <v>0</v>
      </c>
      <c r="I142" s="17">
        <f t="shared" si="45"/>
        <v>0</v>
      </c>
      <c r="J142" s="17">
        <f t="shared" si="45"/>
        <v>0</v>
      </c>
      <c r="K142" s="17">
        <f t="shared" si="45"/>
        <v>0</v>
      </c>
      <c r="L142" s="17">
        <f t="shared" si="45"/>
        <v>0</v>
      </c>
      <c r="M142" s="17">
        <f t="shared" si="45"/>
        <v>0</v>
      </c>
    </row>
    <row r="143" spans="1:13" s="23" customFormat="1" ht="39.75" customHeight="1">
      <c r="A143" s="20">
        <v>841000</v>
      </c>
      <c r="B143" s="21" t="s">
        <v>153</v>
      </c>
      <c r="C143" s="17">
        <f>SUM(C144)</f>
        <v>0</v>
      </c>
      <c r="D143" s="22">
        <f t="shared" si="37"/>
        <v>0</v>
      </c>
      <c r="E143" s="17">
        <f>SUM(E144)</f>
        <v>0</v>
      </c>
      <c r="F143" s="17">
        <f>SUM(F144)</f>
        <v>0</v>
      </c>
      <c r="G143" s="17">
        <f aca="true" t="shared" si="46" ref="G143:M143">SUM(G144)</f>
        <v>0</v>
      </c>
      <c r="H143" s="17">
        <f t="shared" si="46"/>
        <v>0</v>
      </c>
      <c r="I143" s="17">
        <f t="shared" si="46"/>
        <v>0</v>
      </c>
      <c r="J143" s="17">
        <f t="shared" si="46"/>
        <v>0</v>
      </c>
      <c r="K143" s="17">
        <f t="shared" si="46"/>
        <v>0</v>
      </c>
      <c r="L143" s="17">
        <f t="shared" si="46"/>
        <v>0</v>
      </c>
      <c r="M143" s="17">
        <f t="shared" si="46"/>
        <v>0</v>
      </c>
    </row>
    <row r="144" spans="1:13" ht="39.75" customHeight="1">
      <c r="A144" s="25">
        <v>841100</v>
      </c>
      <c r="B144" s="26" t="s">
        <v>154</v>
      </c>
      <c r="C144" s="27"/>
      <c r="D144" s="22">
        <f t="shared" si="37"/>
        <v>0</v>
      </c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 s="23" customFormat="1" ht="39.75" customHeight="1">
      <c r="A145" s="20">
        <v>842000</v>
      </c>
      <c r="B145" s="21" t="s">
        <v>155</v>
      </c>
      <c r="C145" s="17">
        <f>SUM(C146)</f>
        <v>0</v>
      </c>
      <c r="D145" s="22">
        <f t="shared" si="37"/>
        <v>0</v>
      </c>
      <c r="E145" s="17">
        <f>SUM(E146)</f>
        <v>0</v>
      </c>
      <c r="F145" s="17">
        <f>SUM(F146)</f>
        <v>0</v>
      </c>
      <c r="G145" s="17">
        <f aca="true" t="shared" si="47" ref="G145:M145">SUM(G146)</f>
        <v>0</v>
      </c>
      <c r="H145" s="17">
        <f t="shared" si="47"/>
        <v>0</v>
      </c>
      <c r="I145" s="17">
        <f t="shared" si="47"/>
        <v>0</v>
      </c>
      <c r="J145" s="17">
        <f t="shared" si="47"/>
        <v>0</v>
      </c>
      <c r="K145" s="17">
        <f t="shared" si="47"/>
        <v>0</v>
      </c>
      <c r="L145" s="17">
        <f t="shared" si="47"/>
        <v>0</v>
      </c>
      <c r="M145" s="17">
        <f t="shared" si="47"/>
        <v>0</v>
      </c>
    </row>
    <row r="146" spans="1:13" ht="39.75" customHeight="1">
      <c r="A146" s="25">
        <v>842100</v>
      </c>
      <c r="B146" s="26" t="s">
        <v>156</v>
      </c>
      <c r="C146" s="27"/>
      <c r="D146" s="22">
        <f t="shared" si="37"/>
        <v>0</v>
      </c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23" customFormat="1" ht="39.75" customHeight="1">
      <c r="A147" s="20">
        <v>843000</v>
      </c>
      <c r="B147" s="21" t="s">
        <v>157</v>
      </c>
      <c r="C147" s="17">
        <f>SUM(C148)</f>
        <v>0</v>
      </c>
      <c r="D147" s="22">
        <f t="shared" si="37"/>
        <v>0</v>
      </c>
      <c r="E147" s="17">
        <f>SUM(E148)</f>
        <v>0</v>
      </c>
      <c r="F147" s="17">
        <f>SUM(F148)</f>
        <v>0</v>
      </c>
      <c r="G147" s="17">
        <f aca="true" t="shared" si="48" ref="G147:M147">SUM(G148)</f>
        <v>0</v>
      </c>
      <c r="H147" s="17">
        <f t="shared" si="48"/>
        <v>0</v>
      </c>
      <c r="I147" s="17">
        <f t="shared" si="48"/>
        <v>0</v>
      </c>
      <c r="J147" s="17">
        <f t="shared" si="48"/>
        <v>0</v>
      </c>
      <c r="K147" s="17">
        <f t="shared" si="48"/>
        <v>0</v>
      </c>
      <c r="L147" s="17">
        <f t="shared" si="48"/>
        <v>0</v>
      </c>
      <c r="M147" s="17">
        <f t="shared" si="48"/>
        <v>0</v>
      </c>
    </row>
    <row r="148" spans="1:13" ht="39.75" customHeight="1">
      <c r="A148" s="25">
        <v>843100</v>
      </c>
      <c r="B148" s="26" t="s">
        <v>158</v>
      </c>
      <c r="C148" s="27"/>
      <c r="D148" s="22">
        <f t="shared" si="37"/>
        <v>0</v>
      </c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s="23" customFormat="1" ht="39.75" customHeight="1">
      <c r="A149" s="20">
        <v>900000</v>
      </c>
      <c r="B149" s="21" t="s">
        <v>159</v>
      </c>
      <c r="C149" s="17">
        <f>SUM(C150,C169)</f>
        <v>0</v>
      </c>
      <c r="D149" s="22">
        <f t="shared" si="37"/>
        <v>0</v>
      </c>
      <c r="E149" s="17">
        <f aca="true" t="shared" si="49" ref="E149:M149">SUM(E150,E169)</f>
        <v>0</v>
      </c>
      <c r="F149" s="17">
        <f>SUM(F150,F169)</f>
        <v>0</v>
      </c>
      <c r="G149" s="17">
        <f t="shared" si="49"/>
        <v>0</v>
      </c>
      <c r="H149" s="17">
        <f t="shared" si="49"/>
        <v>0</v>
      </c>
      <c r="I149" s="17">
        <f t="shared" si="49"/>
        <v>0</v>
      </c>
      <c r="J149" s="17">
        <f t="shared" si="49"/>
        <v>0</v>
      </c>
      <c r="K149" s="17">
        <f t="shared" si="49"/>
        <v>0</v>
      </c>
      <c r="L149" s="17">
        <f t="shared" si="49"/>
        <v>0</v>
      </c>
      <c r="M149" s="17">
        <f t="shared" si="49"/>
        <v>0</v>
      </c>
    </row>
    <row r="150" spans="1:13" s="23" customFormat="1" ht="39.75" customHeight="1">
      <c r="A150" s="20">
        <v>910000</v>
      </c>
      <c r="B150" s="21" t="s">
        <v>160</v>
      </c>
      <c r="C150" s="17">
        <f>SUM(C151,C161,)</f>
        <v>0</v>
      </c>
      <c r="D150" s="22">
        <f t="shared" si="37"/>
        <v>0</v>
      </c>
      <c r="E150" s="17">
        <f aca="true" t="shared" si="50" ref="E150:M150">SUM(E151,E161,)</f>
        <v>0</v>
      </c>
      <c r="F150" s="17">
        <f>SUM(F151,F161,)</f>
        <v>0</v>
      </c>
      <c r="G150" s="17">
        <f t="shared" si="50"/>
        <v>0</v>
      </c>
      <c r="H150" s="17">
        <f t="shared" si="50"/>
        <v>0</v>
      </c>
      <c r="I150" s="17">
        <f t="shared" si="50"/>
        <v>0</v>
      </c>
      <c r="J150" s="17">
        <f t="shared" si="50"/>
        <v>0</v>
      </c>
      <c r="K150" s="17">
        <f t="shared" si="50"/>
        <v>0</v>
      </c>
      <c r="L150" s="17">
        <f t="shared" si="50"/>
        <v>0</v>
      </c>
      <c r="M150" s="17">
        <f t="shared" si="50"/>
        <v>0</v>
      </c>
    </row>
    <row r="151" spans="1:13" s="23" customFormat="1" ht="39.75" customHeight="1">
      <c r="A151" s="20">
        <v>911000</v>
      </c>
      <c r="B151" s="21" t="s">
        <v>161</v>
      </c>
      <c r="C151" s="17">
        <f>SUM(C152:C160)</f>
        <v>0</v>
      </c>
      <c r="D151" s="22">
        <f t="shared" si="37"/>
        <v>0</v>
      </c>
      <c r="E151" s="17">
        <f>SUM(E152:E160)</f>
        <v>0</v>
      </c>
      <c r="F151" s="17">
        <f>SUM(F152:F160)</f>
        <v>0</v>
      </c>
      <c r="G151" s="17">
        <f aca="true" t="shared" si="51" ref="G151:M151">SUM(G152:G160)</f>
        <v>0</v>
      </c>
      <c r="H151" s="17">
        <f t="shared" si="51"/>
        <v>0</v>
      </c>
      <c r="I151" s="17">
        <f t="shared" si="51"/>
        <v>0</v>
      </c>
      <c r="J151" s="17">
        <f t="shared" si="51"/>
        <v>0</v>
      </c>
      <c r="K151" s="17">
        <f t="shared" si="51"/>
        <v>0</v>
      </c>
      <c r="L151" s="17">
        <f t="shared" si="51"/>
        <v>0</v>
      </c>
      <c r="M151" s="17">
        <f t="shared" si="51"/>
        <v>0</v>
      </c>
    </row>
    <row r="152" spans="1:13" ht="39.75" customHeight="1">
      <c r="A152" s="25">
        <v>911100</v>
      </c>
      <c r="B152" s="26" t="s">
        <v>162</v>
      </c>
      <c r="C152" s="27"/>
      <c r="D152" s="22">
        <f t="shared" si="37"/>
        <v>0</v>
      </c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39.75" customHeight="1">
      <c r="A153" s="25">
        <v>911200</v>
      </c>
      <c r="B153" s="26" t="s">
        <v>163</v>
      </c>
      <c r="C153" s="27"/>
      <c r="D153" s="22">
        <f t="shared" si="37"/>
        <v>0</v>
      </c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39.75" customHeight="1">
      <c r="A154" s="25">
        <v>911300</v>
      </c>
      <c r="B154" s="26" t="s">
        <v>164</v>
      </c>
      <c r="C154" s="27"/>
      <c r="D154" s="22">
        <f t="shared" si="37"/>
        <v>0</v>
      </c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39.75" customHeight="1">
      <c r="A155" s="25">
        <v>911400</v>
      </c>
      <c r="B155" s="26" t="s">
        <v>165</v>
      </c>
      <c r="C155" s="27"/>
      <c r="D155" s="22">
        <f t="shared" si="37"/>
        <v>0</v>
      </c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39.75" customHeight="1">
      <c r="A156" s="25">
        <v>911500</v>
      </c>
      <c r="B156" s="26" t="s">
        <v>166</v>
      </c>
      <c r="C156" s="27"/>
      <c r="D156" s="22">
        <f t="shared" si="37"/>
        <v>0</v>
      </c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39.75" customHeight="1">
      <c r="A157" s="25">
        <v>911600</v>
      </c>
      <c r="B157" s="26" t="s">
        <v>167</v>
      </c>
      <c r="C157" s="27"/>
      <c r="D157" s="22">
        <f t="shared" si="37"/>
        <v>0</v>
      </c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39.75" customHeight="1">
      <c r="A158" s="25">
        <v>911700</v>
      </c>
      <c r="B158" s="26" t="s">
        <v>168</v>
      </c>
      <c r="C158" s="27"/>
      <c r="D158" s="22">
        <f t="shared" si="37"/>
        <v>0</v>
      </c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39.75" customHeight="1">
      <c r="A159" s="25">
        <v>911800</v>
      </c>
      <c r="B159" s="26" t="s">
        <v>169</v>
      </c>
      <c r="C159" s="27"/>
      <c r="D159" s="22">
        <f aca="true" t="shared" si="52" ref="D159:D189">SUM(E159:M159)</f>
        <v>0</v>
      </c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39.75" customHeight="1">
      <c r="A160" s="25">
        <v>911900</v>
      </c>
      <c r="B160" s="26" t="s">
        <v>170</v>
      </c>
      <c r="C160" s="27"/>
      <c r="D160" s="22">
        <f t="shared" si="52"/>
        <v>0</v>
      </c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s="23" customFormat="1" ht="39.75" customHeight="1">
      <c r="A161" s="20">
        <v>912000</v>
      </c>
      <c r="B161" s="21" t="s">
        <v>171</v>
      </c>
      <c r="C161" s="17">
        <f>SUM(C162:C168)</f>
        <v>0</v>
      </c>
      <c r="D161" s="22">
        <f t="shared" si="52"/>
        <v>0</v>
      </c>
      <c r="E161" s="17">
        <f>SUM(E162:E168)</f>
        <v>0</v>
      </c>
      <c r="F161" s="17">
        <f>SUM(F162:F168)</f>
        <v>0</v>
      </c>
      <c r="G161" s="17">
        <f aca="true" t="shared" si="53" ref="G161:M161">SUM(G162:G168)</f>
        <v>0</v>
      </c>
      <c r="H161" s="17">
        <f t="shared" si="53"/>
        <v>0</v>
      </c>
      <c r="I161" s="17">
        <f t="shared" si="53"/>
        <v>0</v>
      </c>
      <c r="J161" s="17">
        <f t="shared" si="53"/>
        <v>0</v>
      </c>
      <c r="K161" s="17">
        <f t="shared" si="53"/>
        <v>0</v>
      </c>
      <c r="L161" s="17">
        <f t="shared" si="53"/>
        <v>0</v>
      </c>
      <c r="M161" s="17">
        <f t="shared" si="53"/>
        <v>0</v>
      </c>
    </row>
    <row r="162" spans="1:13" ht="39.75" customHeight="1">
      <c r="A162" s="25">
        <v>912100</v>
      </c>
      <c r="B162" s="26" t="s">
        <v>172</v>
      </c>
      <c r="C162" s="27"/>
      <c r="D162" s="22">
        <f t="shared" si="52"/>
        <v>0</v>
      </c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ht="39.75" customHeight="1">
      <c r="A163" s="25">
        <v>912200</v>
      </c>
      <c r="B163" s="26" t="s">
        <v>173</v>
      </c>
      <c r="C163" s="27"/>
      <c r="D163" s="22">
        <f t="shared" si="52"/>
        <v>0</v>
      </c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ht="39.75" customHeight="1">
      <c r="A164" s="25">
        <v>912300</v>
      </c>
      <c r="B164" s="26" t="s">
        <v>174</v>
      </c>
      <c r="C164" s="27"/>
      <c r="D164" s="22">
        <f t="shared" si="52"/>
        <v>0</v>
      </c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ht="39.75" customHeight="1">
      <c r="A165" s="25">
        <v>912400</v>
      </c>
      <c r="B165" s="26" t="s">
        <v>175</v>
      </c>
      <c r="C165" s="27"/>
      <c r="D165" s="22">
        <f t="shared" si="52"/>
        <v>0</v>
      </c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39.75" customHeight="1">
      <c r="A166" s="25">
        <v>912500</v>
      </c>
      <c r="B166" s="26" t="s">
        <v>176</v>
      </c>
      <c r="C166" s="27"/>
      <c r="D166" s="22">
        <f t="shared" si="52"/>
        <v>0</v>
      </c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39.75" customHeight="1">
      <c r="A167" s="25">
        <v>912600</v>
      </c>
      <c r="B167" s="26" t="s">
        <v>177</v>
      </c>
      <c r="C167" s="27"/>
      <c r="D167" s="22">
        <f t="shared" si="52"/>
        <v>0</v>
      </c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39.75" customHeight="1">
      <c r="A168" s="25">
        <v>912900</v>
      </c>
      <c r="B168" s="26" t="s">
        <v>178</v>
      </c>
      <c r="C168" s="27"/>
      <c r="D168" s="22">
        <f t="shared" si="52"/>
        <v>0</v>
      </c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s="23" customFormat="1" ht="39.75" customHeight="1">
      <c r="A169" s="20">
        <v>920000</v>
      </c>
      <c r="B169" s="21" t="s">
        <v>179</v>
      </c>
      <c r="C169" s="17">
        <f>SUM(C170,C180)</f>
        <v>0</v>
      </c>
      <c r="D169" s="22">
        <f t="shared" si="52"/>
        <v>0</v>
      </c>
      <c r="E169" s="17">
        <f>SUM(E170,E180)</f>
        <v>0</v>
      </c>
      <c r="F169" s="17">
        <f>SUM(F170,F180)</f>
        <v>0</v>
      </c>
      <c r="G169" s="17">
        <f aca="true" t="shared" si="54" ref="G169:M169">SUM(G170,G180)</f>
        <v>0</v>
      </c>
      <c r="H169" s="17">
        <f t="shared" si="54"/>
        <v>0</v>
      </c>
      <c r="I169" s="17">
        <f t="shared" si="54"/>
        <v>0</v>
      </c>
      <c r="J169" s="17">
        <f t="shared" si="54"/>
        <v>0</v>
      </c>
      <c r="K169" s="17">
        <f t="shared" si="54"/>
        <v>0</v>
      </c>
      <c r="L169" s="17">
        <f t="shared" si="54"/>
        <v>0</v>
      </c>
      <c r="M169" s="17">
        <f t="shared" si="54"/>
        <v>0</v>
      </c>
    </row>
    <row r="170" spans="1:13" s="23" customFormat="1" ht="39.75" customHeight="1">
      <c r="A170" s="20">
        <v>921000</v>
      </c>
      <c r="B170" s="21" t="s">
        <v>180</v>
      </c>
      <c r="C170" s="17">
        <f>SUM(C171:C179)</f>
        <v>0</v>
      </c>
      <c r="D170" s="22">
        <f t="shared" si="52"/>
        <v>0</v>
      </c>
      <c r="E170" s="17">
        <f>SUM(E171:E179)</f>
        <v>0</v>
      </c>
      <c r="F170" s="17">
        <f>SUM(F171:F179)</f>
        <v>0</v>
      </c>
      <c r="G170" s="17">
        <f aca="true" t="shared" si="55" ref="G170:M170">SUM(G171:G179)</f>
        <v>0</v>
      </c>
      <c r="H170" s="17">
        <f t="shared" si="55"/>
        <v>0</v>
      </c>
      <c r="I170" s="17">
        <f t="shared" si="55"/>
        <v>0</v>
      </c>
      <c r="J170" s="17">
        <f t="shared" si="55"/>
        <v>0</v>
      </c>
      <c r="K170" s="17">
        <f t="shared" si="55"/>
        <v>0</v>
      </c>
      <c r="L170" s="17">
        <f t="shared" si="55"/>
        <v>0</v>
      </c>
      <c r="M170" s="17">
        <f t="shared" si="55"/>
        <v>0</v>
      </c>
    </row>
    <row r="171" spans="1:13" ht="39.75" customHeight="1">
      <c r="A171" s="25">
        <v>921100</v>
      </c>
      <c r="B171" s="26" t="s">
        <v>181</v>
      </c>
      <c r="C171" s="27"/>
      <c r="D171" s="22">
        <f t="shared" si="52"/>
        <v>0</v>
      </c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39.75" customHeight="1">
      <c r="A172" s="25">
        <v>921200</v>
      </c>
      <c r="B172" s="26" t="s">
        <v>182</v>
      </c>
      <c r="C172" s="27"/>
      <c r="D172" s="22">
        <f t="shared" si="52"/>
        <v>0</v>
      </c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39.75" customHeight="1">
      <c r="A173" s="25">
        <v>921300</v>
      </c>
      <c r="B173" s="26" t="s">
        <v>183</v>
      </c>
      <c r="C173" s="27"/>
      <c r="D173" s="22">
        <f t="shared" si="52"/>
        <v>0</v>
      </c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39.75" customHeight="1">
      <c r="A174" s="25">
        <v>921400</v>
      </c>
      <c r="B174" s="26" t="s">
        <v>184</v>
      </c>
      <c r="C174" s="27"/>
      <c r="D174" s="22">
        <f t="shared" si="52"/>
        <v>0</v>
      </c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39.75" customHeight="1">
      <c r="A175" s="25">
        <v>921500</v>
      </c>
      <c r="B175" s="26" t="s">
        <v>185</v>
      </c>
      <c r="C175" s="27"/>
      <c r="D175" s="22">
        <f t="shared" si="52"/>
        <v>0</v>
      </c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39.75" customHeight="1">
      <c r="A176" s="25">
        <v>921600</v>
      </c>
      <c r="B176" s="26" t="s">
        <v>186</v>
      </c>
      <c r="C176" s="27"/>
      <c r="D176" s="22">
        <f t="shared" si="52"/>
        <v>0</v>
      </c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39.75" customHeight="1">
      <c r="A177" s="25">
        <v>921700</v>
      </c>
      <c r="B177" s="26" t="s">
        <v>187</v>
      </c>
      <c r="C177" s="27"/>
      <c r="D177" s="22">
        <f t="shared" si="52"/>
        <v>0</v>
      </c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39.75" customHeight="1">
      <c r="A178" s="25">
        <v>921800</v>
      </c>
      <c r="B178" s="26" t="s">
        <v>188</v>
      </c>
      <c r="C178" s="27"/>
      <c r="D178" s="22">
        <f t="shared" si="52"/>
        <v>0</v>
      </c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39.75" customHeight="1">
      <c r="A179" s="25">
        <v>921900</v>
      </c>
      <c r="B179" s="26" t="s">
        <v>189</v>
      </c>
      <c r="C179" s="27"/>
      <c r="D179" s="22">
        <f t="shared" si="52"/>
        <v>0</v>
      </c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s="23" customFormat="1" ht="39.75" customHeight="1">
      <c r="A180" s="20">
        <v>922000</v>
      </c>
      <c r="B180" s="21" t="s">
        <v>190</v>
      </c>
      <c r="C180" s="17">
        <f>SUM(C181:C188)</f>
        <v>0</v>
      </c>
      <c r="D180" s="22">
        <f t="shared" si="52"/>
        <v>0</v>
      </c>
      <c r="E180" s="17">
        <f>SUM(E181:E188)</f>
        <v>0</v>
      </c>
      <c r="F180" s="17">
        <f>SUM(F181:F188)</f>
        <v>0</v>
      </c>
      <c r="G180" s="17">
        <f aca="true" t="shared" si="56" ref="G180:M180">SUM(G181:G188)</f>
        <v>0</v>
      </c>
      <c r="H180" s="17">
        <f t="shared" si="56"/>
        <v>0</v>
      </c>
      <c r="I180" s="17">
        <f t="shared" si="56"/>
        <v>0</v>
      </c>
      <c r="J180" s="17">
        <f t="shared" si="56"/>
        <v>0</v>
      </c>
      <c r="K180" s="17">
        <f t="shared" si="56"/>
        <v>0</v>
      </c>
      <c r="L180" s="17">
        <f t="shared" si="56"/>
        <v>0</v>
      </c>
      <c r="M180" s="17">
        <f t="shared" si="56"/>
        <v>0</v>
      </c>
    </row>
    <row r="181" spans="1:13" ht="39.75" customHeight="1">
      <c r="A181" s="25">
        <v>922100</v>
      </c>
      <c r="B181" s="26" t="s">
        <v>191</v>
      </c>
      <c r="C181" s="27"/>
      <c r="D181" s="22">
        <f t="shared" si="52"/>
        <v>0</v>
      </c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39.75" customHeight="1">
      <c r="A182" s="25">
        <v>922200</v>
      </c>
      <c r="B182" s="26" t="s">
        <v>192</v>
      </c>
      <c r="C182" s="27"/>
      <c r="D182" s="22">
        <f t="shared" si="52"/>
        <v>0</v>
      </c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39.75" customHeight="1">
      <c r="A183" s="25">
        <v>922300</v>
      </c>
      <c r="B183" s="26" t="s">
        <v>193</v>
      </c>
      <c r="C183" s="27"/>
      <c r="D183" s="22">
        <f t="shared" si="52"/>
        <v>0</v>
      </c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39.75" customHeight="1">
      <c r="A184" s="25">
        <v>922400</v>
      </c>
      <c r="B184" s="26" t="s">
        <v>194</v>
      </c>
      <c r="C184" s="27"/>
      <c r="D184" s="22">
        <f t="shared" si="52"/>
        <v>0</v>
      </c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39.75" customHeight="1">
      <c r="A185" s="25">
        <v>922500</v>
      </c>
      <c r="B185" s="26" t="s">
        <v>195</v>
      </c>
      <c r="C185" s="27"/>
      <c r="D185" s="22">
        <f t="shared" si="52"/>
        <v>0</v>
      </c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39.75" customHeight="1">
      <c r="A186" s="25">
        <v>922600</v>
      </c>
      <c r="B186" s="26" t="s">
        <v>196</v>
      </c>
      <c r="C186" s="27"/>
      <c r="D186" s="22">
        <f t="shared" si="52"/>
        <v>0</v>
      </c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39.75" customHeight="1">
      <c r="A187" s="25">
        <v>922700</v>
      </c>
      <c r="B187" s="26" t="s">
        <v>197</v>
      </c>
      <c r="C187" s="27"/>
      <c r="D187" s="22">
        <f t="shared" si="52"/>
        <v>0</v>
      </c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39.75" customHeight="1">
      <c r="A188" s="25" t="s">
        <v>198</v>
      </c>
      <c r="B188" s="26" t="s">
        <v>199</v>
      </c>
      <c r="C188" s="27"/>
      <c r="D188" s="22">
        <f t="shared" si="52"/>
        <v>0</v>
      </c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s="23" customFormat="1" ht="39.75" customHeight="1">
      <c r="A189" s="20"/>
      <c r="B189" s="21" t="s">
        <v>200</v>
      </c>
      <c r="C189" s="17">
        <f>SUM(C19,C149)</f>
        <v>0</v>
      </c>
      <c r="D189" s="22">
        <f t="shared" si="52"/>
        <v>548593665</v>
      </c>
      <c r="E189" s="17">
        <f aca="true" t="shared" si="57" ref="E189:M189">SUM(E19,E149)</f>
        <v>45830093</v>
      </c>
      <c r="F189" s="17">
        <f>SUM(F19,F149)</f>
        <v>0</v>
      </c>
      <c r="G189" s="17">
        <f t="shared" si="57"/>
        <v>0</v>
      </c>
      <c r="H189" s="17">
        <f t="shared" si="57"/>
        <v>13000000</v>
      </c>
      <c r="I189" s="17">
        <f t="shared" si="57"/>
        <v>433113572</v>
      </c>
      <c r="J189" s="17">
        <f t="shared" si="57"/>
        <v>13417000</v>
      </c>
      <c r="K189" s="17">
        <f t="shared" si="57"/>
        <v>913000</v>
      </c>
      <c r="L189" s="17">
        <f t="shared" si="57"/>
        <v>27920000</v>
      </c>
      <c r="M189" s="17">
        <f t="shared" si="57"/>
        <v>14400000</v>
      </c>
    </row>
    <row r="190" spans="1:13" ht="15">
      <c r="A190" s="36" t="s">
        <v>201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5">
      <c r="A191" s="36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5" customHeight="1">
      <c r="A192" s="83" t="s">
        <v>5</v>
      </c>
      <c r="B192" s="77" t="s">
        <v>6</v>
      </c>
      <c r="C192" s="77" t="s">
        <v>202</v>
      </c>
      <c r="D192" s="79" t="s">
        <v>203</v>
      </c>
      <c r="E192" s="80"/>
      <c r="F192" s="80"/>
      <c r="G192" s="80"/>
      <c r="H192" s="80"/>
      <c r="I192" s="80"/>
      <c r="J192" s="80"/>
      <c r="K192" s="80"/>
      <c r="L192" s="80"/>
      <c r="M192" s="81"/>
    </row>
    <row r="193" spans="1:13" ht="15" customHeight="1">
      <c r="A193" s="84"/>
      <c r="B193" s="86"/>
      <c r="C193" s="86"/>
      <c r="D193" s="77" t="s">
        <v>9</v>
      </c>
      <c r="E193" s="79" t="s">
        <v>10</v>
      </c>
      <c r="F193" s="80"/>
      <c r="G193" s="80"/>
      <c r="H193" s="80"/>
      <c r="I193" s="80"/>
      <c r="J193" s="81"/>
      <c r="K193" s="79" t="s">
        <v>11</v>
      </c>
      <c r="L193" s="81"/>
      <c r="M193" s="9" t="s">
        <v>12</v>
      </c>
    </row>
    <row r="194" spans="1:13" ht="15" customHeight="1">
      <c r="A194" s="84"/>
      <c r="B194" s="86"/>
      <c r="C194" s="86"/>
      <c r="D194" s="86"/>
      <c r="E194" s="79" t="s">
        <v>13</v>
      </c>
      <c r="F194" s="80"/>
      <c r="G194" s="80"/>
      <c r="H194" s="81"/>
      <c r="I194" s="77" t="s">
        <v>480</v>
      </c>
      <c r="J194" s="77" t="s">
        <v>14</v>
      </c>
      <c r="K194" s="75" t="s">
        <v>15</v>
      </c>
      <c r="L194" s="77" t="s">
        <v>16</v>
      </c>
      <c r="M194" s="77" t="s">
        <v>481</v>
      </c>
    </row>
    <row r="195" spans="1:13" ht="42">
      <c r="A195" s="85"/>
      <c r="B195" s="78"/>
      <c r="C195" s="78"/>
      <c r="D195" s="78"/>
      <c r="E195" s="11" t="s">
        <v>17</v>
      </c>
      <c r="F195" s="12" t="s">
        <v>18</v>
      </c>
      <c r="G195" s="10" t="s">
        <v>19</v>
      </c>
      <c r="H195" s="10" t="s">
        <v>483</v>
      </c>
      <c r="I195" s="78"/>
      <c r="J195" s="78"/>
      <c r="K195" s="76"/>
      <c r="L195" s="78"/>
      <c r="M195" s="78"/>
    </row>
    <row r="196" spans="1:13" ht="15">
      <c r="A196" s="13">
        <v>2</v>
      </c>
      <c r="B196" s="11">
        <v>3</v>
      </c>
      <c r="C196" s="11">
        <v>4</v>
      </c>
      <c r="D196" s="11">
        <v>5</v>
      </c>
      <c r="E196" s="11">
        <v>6</v>
      </c>
      <c r="F196" s="11">
        <v>7</v>
      </c>
      <c r="G196" s="11">
        <v>8</v>
      </c>
      <c r="H196" s="11">
        <v>9</v>
      </c>
      <c r="I196" s="11">
        <v>11</v>
      </c>
      <c r="J196" s="11">
        <v>12</v>
      </c>
      <c r="K196" s="11">
        <v>24</v>
      </c>
      <c r="L196" s="11">
        <v>15</v>
      </c>
      <c r="M196" s="11">
        <v>16</v>
      </c>
    </row>
    <row r="197" spans="1:13" ht="39.75" customHeight="1">
      <c r="A197" s="15"/>
      <c r="B197" s="16" t="s">
        <v>204</v>
      </c>
      <c r="C197" s="17">
        <f>SUM(C198,C366)</f>
        <v>0</v>
      </c>
      <c r="D197" s="18">
        <f aca="true" t="shared" si="58" ref="D197:D260">SUM(E197:M197)</f>
        <v>548593664.6</v>
      </c>
      <c r="E197" s="17">
        <f>SUM(E198,E366)</f>
        <v>45830093</v>
      </c>
      <c r="F197" s="17">
        <f>SUM(F198,F366)</f>
        <v>0</v>
      </c>
      <c r="G197" s="17">
        <f aca="true" t="shared" si="59" ref="G197:M197">SUM(G198,G366)</f>
        <v>0</v>
      </c>
      <c r="H197" s="17">
        <f t="shared" si="59"/>
        <v>13000000</v>
      </c>
      <c r="I197" s="17">
        <f t="shared" si="59"/>
        <v>433113571.6</v>
      </c>
      <c r="J197" s="17">
        <f t="shared" si="59"/>
        <v>13417000</v>
      </c>
      <c r="K197" s="17">
        <f t="shared" si="59"/>
        <v>913000</v>
      </c>
      <c r="L197" s="17">
        <f t="shared" si="59"/>
        <v>27920000</v>
      </c>
      <c r="M197" s="17">
        <f t="shared" si="59"/>
        <v>14400000</v>
      </c>
    </row>
    <row r="198" spans="1:13" s="23" customFormat="1" ht="39.75" customHeight="1">
      <c r="A198" s="19">
        <v>400000</v>
      </c>
      <c r="B198" s="31" t="s">
        <v>205</v>
      </c>
      <c r="C198" s="17">
        <f>SUM(C199,C221,C266,C281,C305,C318,C334,C349)</f>
        <v>0</v>
      </c>
      <c r="D198" s="22">
        <f t="shared" si="58"/>
        <v>523867665</v>
      </c>
      <c r="E198" s="17">
        <f aca="true" t="shared" si="60" ref="E198:M198">SUM(E199,E221,E266,E281,E305,E318,E334,E349)</f>
        <v>45830093</v>
      </c>
      <c r="F198" s="17">
        <f>SUM(F199,F221,F266,F281,F305,F318,F334,F349)</f>
        <v>0</v>
      </c>
      <c r="G198" s="17">
        <f t="shared" si="60"/>
        <v>0</v>
      </c>
      <c r="H198" s="17">
        <f t="shared" si="60"/>
        <v>1200000</v>
      </c>
      <c r="I198" s="17">
        <f t="shared" si="60"/>
        <v>420537572</v>
      </c>
      <c r="J198" s="17">
        <f t="shared" si="60"/>
        <v>13417000</v>
      </c>
      <c r="K198" s="17">
        <f t="shared" si="60"/>
        <v>563000</v>
      </c>
      <c r="L198" s="17">
        <f t="shared" si="60"/>
        <v>27920000</v>
      </c>
      <c r="M198" s="17">
        <f t="shared" si="60"/>
        <v>14400000</v>
      </c>
    </row>
    <row r="199" spans="1:13" s="23" customFormat="1" ht="39.75" customHeight="1">
      <c r="A199" s="19">
        <v>410000</v>
      </c>
      <c r="B199" s="31" t="s">
        <v>206</v>
      </c>
      <c r="C199" s="17">
        <f>SUM(C200,C202,C206,C208,C213,C215,C217,C219)</f>
        <v>0</v>
      </c>
      <c r="D199" s="22">
        <f t="shared" si="58"/>
        <v>364975795</v>
      </c>
      <c r="E199" s="17">
        <f aca="true" t="shared" si="61" ref="E199:M199">SUM(E200,E202,E206,E208,E213,E215,E217,E219)</f>
        <v>30475842</v>
      </c>
      <c r="F199" s="17">
        <f>SUM(F200,F202,F206,F208,F213,F215,F217,F219)</f>
        <v>0</v>
      </c>
      <c r="G199" s="17">
        <f t="shared" si="61"/>
        <v>0</v>
      </c>
      <c r="H199" s="17">
        <f t="shared" si="61"/>
        <v>0</v>
      </c>
      <c r="I199" s="17">
        <f t="shared" si="61"/>
        <v>309550000</v>
      </c>
      <c r="J199" s="17">
        <f t="shared" si="61"/>
        <v>12147000</v>
      </c>
      <c r="K199" s="17">
        <f t="shared" si="61"/>
        <v>0</v>
      </c>
      <c r="L199" s="17">
        <f t="shared" si="61"/>
        <v>7079373</v>
      </c>
      <c r="M199" s="17">
        <f t="shared" si="61"/>
        <v>5723580</v>
      </c>
    </row>
    <row r="200" spans="1:13" s="23" customFormat="1" ht="39.75" customHeight="1">
      <c r="A200" s="19">
        <v>411000</v>
      </c>
      <c r="B200" s="31" t="s">
        <v>207</v>
      </c>
      <c r="C200" s="17">
        <f>SUM(C201)</f>
        <v>0</v>
      </c>
      <c r="D200" s="22">
        <f t="shared" si="58"/>
        <v>293530403</v>
      </c>
      <c r="E200" s="17">
        <f>SUM(E201)</f>
        <v>24235016</v>
      </c>
      <c r="F200" s="17">
        <f>SUM(F201)</f>
        <v>0</v>
      </c>
      <c r="G200" s="17">
        <f aca="true" t="shared" si="62" ref="G200:M200">SUM(G201)</f>
        <v>0</v>
      </c>
      <c r="H200" s="17">
        <f t="shared" si="62"/>
        <v>0</v>
      </c>
      <c r="I200" s="17">
        <f t="shared" si="62"/>
        <v>251908397</v>
      </c>
      <c r="J200" s="17">
        <f t="shared" si="62"/>
        <v>9986130</v>
      </c>
      <c r="K200" s="17">
        <f t="shared" si="62"/>
        <v>0</v>
      </c>
      <c r="L200" s="17">
        <f t="shared" si="62"/>
        <v>2840860</v>
      </c>
      <c r="M200" s="17">
        <f t="shared" si="62"/>
        <v>4560000</v>
      </c>
    </row>
    <row r="201" spans="1:13" ht="39.75" customHeight="1">
      <c r="A201" s="24">
        <v>411100</v>
      </c>
      <c r="B201" s="37" t="s">
        <v>208</v>
      </c>
      <c r="C201" s="27"/>
      <c r="D201" s="22">
        <f t="shared" si="58"/>
        <v>293530403</v>
      </c>
      <c r="E201" s="27">
        <v>24235016</v>
      </c>
      <c r="F201" s="27"/>
      <c r="G201" s="27"/>
      <c r="H201" s="27"/>
      <c r="I201" s="27">
        <v>251908397</v>
      </c>
      <c r="J201" s="27">
        <v>9986130</v>
      </c>
      <c r="K201" s="27"/>
      <c r="L201" s="27">
        <v>2840860</v>
      </c>
      <c r="M201" s="27">
        <v>4560000</v>
      </c>
    </row>
    <row r="202" spans="1:13" s="23" customFormat="1" ht="39.75" customHeight="1">
      <c r="A202" s="19">
        <v>412000</v>
      </c>
      <c r="B202" s="31" t="s">
        <v>209</v>
      </c>
      <c r="C202" s="22">
        <f>SUM(C203:C205)</f>
        <v>0</v>
      </c>
      <c r="D202" s="22">
        <f t="shared" si="58"/>
        <v>52540700</v>
      </c>
      <c r="E202" s="17">
        <f>SUM(E203:E205)</f>
        <v>4336826</v>
      </c>
      <c r="F202" s="17">
        <f>SUM(F203:F205)</f>
        <v>0</v>
      </c>
      <c r="G202" s="17">
        <f aca="true" t="shared" si="63" ref="G202:M202">SUM(G203:G205)</f>
        <v>0</v>
      </c>
      <c r="H202" s="17">
        <f t="shared" si="63"/>
        <v>0</v>
      </c>
      <c r="I202" s="17">
        <f t="shared" si="63"/>
        <v>45091603</v>
      </c>
      <c r="J202" s="17">
        <f t="shared" si="63"/>
        <v>1787518</v>
      </c>
      <c r="K202" s="17">
        <f t="shared" si="63"/>
        <v>0</v>
      </c>
      <c r="L202" s="17">
        <f t="shared" si="63"/>
        <v>508513</v>
      </c>
      <c r="M202" s="17">
        <f t="shared" si="63"/>
        <v>816240</v>
      </c>
    </row>
    <row r="203" spans="1:13" ht="39.75" customHeight="1">
      <c r="A203" s="24">
        <v>412100</v>
      </c>
      <c r="B203" s="37" t="s">
        <v>210</v>
      </c>
      <c r="C203" s="27"/>
      <c r="D203" s="22">
        <f t="shared" si="58"/>
        <v>35223235</v>
      </c>
      <c r="E203" s="27">
        <v>2907788</v>
      </c>
      <c r="F203" s="27"/>
      <c r="G203" s="27"/>
      <c r="H203" s="27"/>
      <c r="I203" s="27">
        <v>30229008</v>
      </c>
      <c r="J203" s="27">
        <v>1198336</v>
      </c>
      <c r="K203" s="27"/>
      <c r="L203" s="27">
        <v>340903</v>
      </c>
      <c r="M203" s="27">
        <v>547200</v>
      </c>
    </row>
    <row r="204" spans="1:13" ht="39.75" customHeight="1">
      <c r="A204" s="24">
        <v>412200</v>
      </c>
      <c r="B204" s="37" t="s">
        <v>211</v>
      </c>
      <c r="C204" s="27"/>
      <c r="D204" s="22">
        <f t="shared" si="58"/>
        <v>15116401</v>
      </c>
      <c r="E204" s="27">
        <v>1247689</v>
      </c>
      <c r="F204" s="27"/>
      <c r="G204" s="27"/>
      <c r="H204" s="27"/>
      <c r="I204" s="27">
        <v>12973282</v>
      </c>
      <c r="J204" s="27">
        <v>514286</v>
      </c>
      <c r="K204" s="27"/>
      <c r="L204" s="27">
        <v>146304</v>
      </c>
      <c r="M204" s="27">
        <v>234840</v>
      </c>
    </row>
    <row r="205" spans="1:13" ht="39.75" customHeight="1">
      <c r="A205" s="24">
        <v>412300</v>
      </c>
      <c r="B205" s="37" t="s">
        <v>212</v>
      </c>
      <c r="C205" s="27"/>
      <c r="D205" s="22">
        <f t="shared" si="58"/>
        <v>2201064</v>
      </c>
      <c r="E205" s="27">
        <v>181349</v>
      </c>
      <c r="F205" s="27"/>
      <c r="G205" s="27"/>
      <c r="H205" s="27"/>
      <c r="I205" s="27">
        <v>1889313</v>
      </c>
      <c r="J205" s="27">
        <v>74896</v>
      </c>
      <c r="K205" s="27"/>
      <c r="L205" s="27">
        <v>21306</v>
      </c>
      <c r="M205" s="27">
        <v>34200</v>
      </c>
    </row>
    <row r="206" spans="1:13" s="23" customFormat="1" ht="39.75" customHeight="1">
      <c r="A206" s="19">
        <v>413000</v>
      </c>
      <c r="B206" s="31" t="s">
        <v>213</v>
      </c>
      <c r="C206" s="22">
        <f>SUM(C207)</f>
        <v>0</v>
      </c>
      <c r="D206" s="22">
        <f t="shared" si="58"/>
        <v>13720692</v>
      </c>
      <c r="E206" s="17">
        <f>SUM(E207)</f>
        <v>1150000</v>
      </c>
      <c r="F206" s="17">
        <f>SUM(F207)</f>
        <v>0</v>
      </c>
      <c r="G206" s="17">
        <f aca="true" t="shared" si="64" ref="G206:M206">SUM(G207)</f>
        <v>0</v>
      </c>
      <c r="H206" s="17">
        <f t="shared" si="64"/>
        <v>0</v>
      </c>
      <c r="I206" s="17">
        <f t="shared" si="64"/>
        <v>12000000</v>
      </c>
      <c r="J206" s="17">
        <f t="shared" si="64"/>
        <v>373352</v>
      </c>
      <c r="K206" s="17">
        <f t="shared" si="64"/>
        <v>0</v>
      </c>
      <c r="L206" s="17">
        <f t="shared" si="64"/>
        <v>0</v>
      </c>
      <c r="M206" s="17">
        <f t="shared" si="64"/>
        <v>197340</v>
      </c>
    </row>
    <row r="207" spans="1:13" ht="39.75" customHeight="1">
      <c r="A207" s="24">
        <v>413100</v>
      </c>
      <c r="B207" s="37" t="s">
        <v>214</v>
      </c>
      <c r="C207" s="27"/>
      <c r="D207" s="22">
        <f t="shared" si="58"/>
        <v>13720692</v>
      </c>
      <c r="E207" s="27">
        <v>1150000</v>
      </c>
      <c r="F207" s="27"/>
      <c r="G207" s="27"/>
      <c r="H207" s="27"/>
      <c r="I207" s="27">
        <v>12000000</v>
      </c>
      <c r="J207" s="27">
        <v>373352</v>
      </c>
      <c r="K207" s="27"/>
      <c r="L207" s="27"/>
      <c r="M207" s="27">
        <v>197340</v>
      </c>
    </row>
    <row r="208" spans="1:13" s="23" customFormat="1" ht="39.75" customHeight="1">
      <c r="A208" s="19">
        <v>414000</v>
      </c>
      <c r="B208" s="31" t="s">
        <v>215</v>
      </c>
      <c r="C208" s="22">
        <f>SUM(C209:C212)</f>
        <v>0</v>
      </c>
      <c r="D208" s="22">
        <f t="shared" si="58"/>
        <v>1548000</v>
      </c>
      <c r="E208" s="17">
        <f>SUM(E209:E212)</f>
        <v>68000</v>
      </c>
      <c r="F208" s="17">
        <f>SUM(F209:F212)</f>
        <v>0</v>
      </c>
      <c r="G208" s="17">
        <f aca="true" t="shared" si="65" ref="G208:M208">SUM(G209:G212)</f>
        <v>0</v>
      </c>
      <c r="H208" s="17">
        <f t="shared" si="65"/>
        <v>0</v>
      </c>
      <c r="I208" s="17">
        <f t="shared" si="65"/>
        <v>550000</v>
      </c>
      <c r="J208" s="17">
        <f t="shared" si="65"/>
        <v>0</v>
      </c>
      <c r="K208" s="17">
        <f t="shared" si="65"/>
        <v>0</v>
      </c>
      <c r="L208" s="17">
        <f t="shared" si="65"/>
        <v>780000</v>
      </c>
      <c r="M208" s="17">
        <f t="shared" si="65"/>
        <v>150000</v>
      </c>
    </row>
    <row r="209" spans="1:13" ht="39.75" customHeight="1">
      <c r="A209" s="24">
        <v>414100</v>
      </c>
      <c r="B209" s="37" t="s">
        <v>216</v>
      </c>
      <c r="C209" s="27"/>
      <c r="D209" s="22">
        <f t="shared" si="58"/>
        <v>0</v>
      </c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39.75" customHeight="1">
      <c r="A210" s="24">
        <v>414200</v>
      </c>
      <c r="B210" s="37" t="s">
        <v>217</v>
      </c>
      <c r="C210" s="27"/>
      <c r="D210" s="22">
        <f t="shared" si="58"/>
        <v>0</v>
      </c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39.75" customHeight="1">
      <c r="A211" s="24">
        <v>414300</v>
      </c>
      <c r="B211" s="37" t="s">
        <v>218</v>
      </c>
      <c r="C211" s="27"/>
      <c r="D211" s="22">
        <f t="shared" si="58"/>
        <v>1115000</v>
      </c>
      <c r="E211" s="27">
        <v>65000</v>
      </c>
      <c r="F211" s="27"/>
      <c r="G211" s="27"/>
      <c r="H211" s="27"/>
      <c r="I211" s="27">
        <v>550000</v>
      </c>
      <c r="J211" s="27"/>
      <c r="K211" s="27"/>
      <c r="L211" s="27">
        <v>500000</v>
      </c>
      <c r="M211" s="27"/>
    </row>
    <row r="212" spans="1:13" ht="39.75" customHeight="1">
      <c r="A212" s="24">
        <v>414400</v>
      </c>
      <c r="B212" s="37" t="s">
        <v>219</v>
      </c>
      <c r="C212" s="27"/>
      <c r="D212" s="22">
        <f t="shared" si="58"/>
        <v>433000</v>
      </c>
      <c r="E212" s="27">
        <v>3000</v>
      </c>
      <c r="F212" s="27"/>
      <c r="G212" s="27"/>
      <c r="H212" s="27"/>
      <c r="I212" s="27"/>
      <c r="J212" s="27"/>
      <c r="K212" s="27"/>
      <c r="L212" s="27">
        <v>280000</v>
      </c>
      <c r="M212" s="27">
        <v>150000</v>
      </c>
    </row>
    <row r="213" spans="1:13" s="23" customFormat="1" ht="39.75" customHeight="1">
      <c r="A213" s="19">
        <v>415000</v>
      </c>
      <c r="B213" s="31" t="s">
        <v>220</v>
      </c>
      <c r="C213" s="22">
        <f>SUM(C214)</f>
        <v>0</v>
      </c>
      <c r="D213" s="22">
        <f t="shared" si="58"/>
        <v>2720000</v>
      </c>
      <c r="E213" s="17">
        <f>SUM(E214)</f>
        <v>620000</v>
      </c>
      <c r="F213" s="17">
        <f>SUM(F214)</f>
        <v>0</v>
      </c>
      <c r="G213" s="17">
        <f aca="true" t="shared" si="66" ref="G213:M213">SUM(G214)</f>
        <v>0</v>
      </c>
      <c r="H213" s="17">
        <f t="shared" si="66"/>
        <v>0</v>
      </c>
      <c r="I213" s="17">
        <f t="shared" si="66"/>
        <v>0</v>
      </c>
      <c r="J213" s="17">
        <f t="shared" si="66"/>
        <v>0</v>
      </c>
      <c r="K213" s="17">
        <f t="shared" si="66"/>
        <v>0</v>
      </c>
      <c r="L213" s="17">
        <f>L214</f>
        <v>2100000</v>
      </c>
      <c r="M213" s="17">
        <f t="shared" si="66"/>
        <v>0</v>
      </c>
    </row>
    <row r="214" spans="1:13" ht="39.75" customHeight="1">
      <c r="A214" s="24">
        <v>415100</v>
      </c>
      <c r="B214" s="37" t="s">
        <v>221</v>
      </c>
      <c r="C214" s="27"/>
      <c r="D214" s="22">
        <f t="shared" si="58"/>
        <v>2720000</v>
      </c>
      <c r="E214" s="27">
        <v>620000</v>
      </c>
      <c r="F214" s="27"/>
      <c r="G214" s="27"/>
      <c r="H214" s="27"/>
      <c r="I214" s="27"/>
      <c r="J214" s="27"/>
      <c r="K214" s="27"/>
      <c r="L214" s="27">
        <v>2100000</v>
      </c>
      <c r="M214" s="27"/>
    </row>
    <row r="215" spans="1:13" s="23" customFormat="1" ht="39.75" customHeight="1">
      <c r="A215" s="19">
        <v>416000</v>
      </c>
      <c r="B215" s="31" t="s">
        <v>222</v>
      </c>
      <c r="C215" s="22">
        <f>SUM(C216)</f>
        <v>0</v>
      </c>
      <c r="D215" s="22">
        <f>SUM(E215:M215)</f>
        <v>916000</v>
      </c>
      <c r="E215" s="17">
        <f>SUM(E216)</f>
        <v>66000</v>
      </c>
      <c r="F215" s="17">
        <f>SUM(F216)</f>
        <v>0</v>
      </c>
      <c r="G215" s="17">
        <f aca="true" t="shared" si="67" ref="G215:M215">SUM(G216)</f>
        <v>0</v>
      </c>
      <c r="H215" s="17">
        <f t="shared" si="67"/>
        <v>0</v>
      </c>
      <c r="I215" s="17">
        <f t="shared" si="67"/>
        <v>0</v>
      </c>
      <c r="J215" s="17">
        <f t="shared" si="67"/>
        <v>0</v>
      </c>
      <c r="K215" s="17">
        <f t="shared" si="67"/>
        <v>0</v>
      </c>
      <c r="L215" s="17">
        <f>L216</f>
        <v>850000</v>
      </c>
      <c r="M215" s="17">
        <f t="shared" si="67"/>
        <v>0</v>
      </c>
    </row>
    <row r="216" spans="1:13" ht="39.75" customHeight="1">
      <c r="A216" s="24">
        <v>416100</v>
      </c>
      <c r="B216" s="37" t="s">
        <v>223</v>
      </c>
      <c r="C216" s="27"/>
      <c r="D216" s="22">
        <f t="shared" si="58"/>
        <v>916000</v>
      </c>
      <c r="E216" s="27">
        <v>66000</v>
      </c>
      <c r="F216" s="27"/>
      <c r="G216" s="27"/>
      <c r="H216" s="27"/>
      <c r="I216" s="27"/>
      <c r="J216" s="27"/>
      <c r="K216" s="27"/>
      <c r="L216" s="27">
        <v>850000</v>
      </c>
      <c r="M216" s="27"/>
    </row>
    <row r="217" spans="1:13" s="23" customFormat="1" ht="39.75" customHeight="1">
      <c r="A217" s="19">
        <v>417000</v>
      </c>
      <c r="B217" s="31" t="s">
        <v>224</v>
      </c>
      <c r="C217" s="22">
        <f>SUM(C218:C218)</f>
        <v>0</v>
      </c>
      <c r="D217" s="22">
        <f t="shared" si="58"/>
        <v>0</v>
      </c>
      <c r="E217" s="17">
        <f aca="true" t="shared" si="68" ref="E217:M217">SUM(E218:E218)</f>
        <v>0</v>
      </c>
      <c r="F217" s="17">
        <f t="shared" si="68"/>
        <v>0</v>
      </c>
      <c r="G217" s="17">
        <f t="shared" si="68"/>
        <v>0</v>
      </c>
      <c r="H217" s="17">
        <f t="shared" si="68"/>
        <v>0</v>
      </c>
      <c r="I217" s="17">
        <f t="shared" si="68"/>
        <v>0</v>
      </c>
      <c r="J217" s="17">
        <f t="shared" si="68"/>
        <v>0</v>
      </c>
      <c r="K217" s="17">
        <f t="shared" si="68"/>
        <v>0</v>
      </c>
      <c r="L217" s="17">
        <f t="shared" si="68"/>
        <v>0</v>
      </c>
      <c r="M217" s="17">
        <f t="shared" si="68"/>
        <v>0</v>
      </c>
    </row>
    <row r="218" spans="1:13" ht="39.75" customHeight="1">
      <c r="A218" s="24">
        <v>417100</v>
      </c>
      <c r="B218" s="37" t="s">
        <v>225</v>
      </c>
      <c r="C218" s="27"/>
      <c r="D218" s="22">
        <f t="shared" si="58"/>
        <v>0</v>
      </c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39.75" customHeight="1">
      <c r="A219" s="14">
        <v>418000</v>
      </c>
      <c r="B219" s="16" t="s">
        <v>226</v>
      </c>
      <c r="C219" s="30">
        <f>SUM(C220)</f>
        <v>0</v>
      </c>
      <c r="D219" s="30">
        <f t="shared" si="58"/>
        <v>0</v>
      </c>
      <c r="E219" s="30">
        <f aca="true" t="shared" si="69" ref="E219:M219">SUM(E220)</f>
        <v>0</v>
      </c>
      <c r="F219" s="30">
        <f t="shared" si="69"/>
        <v>0</v>
      </c>
      <c r="G219" s="30">
        <f t="shared" si="69"/>
        <v>0</v>
      </c>
      <c r="H219" s="30">
        <f t="shared" si="69"/>
        <v>0</v>
      </c>
      <c r="I219" s="30">
        <f t="shared" si="69"/>
        <v>0</v>
      </c>
      <c r="J219" s="30">
        <f t="shared" si="69"/>
        <v>0</v>
      </c>
      <c r="K219" s="30">
        <f t="shared" si="69"/>
        <v>0</v>
      </c>
      <c r="L219" s="30">
        <f t="shared" si="69"/>
        <v>0</v>
      </c>
      <c r="M219" s="30">
        <f t="shared" si="69"/>
        <v>0</v>
      </c>
    </row>
    <row r="220" spans="1:13" ht="39.75" customHeight="1">
      <c r="A220" s="24">
        <v>418100</v>
      </c>
      <c r="B220" s="37" t="s">
        <v>227</v>
      </c>
      <c r="C220" s="27"/>
      <c r="D220" s="30">
        <f t="shared" si="58"/>
        <v>0</v>
      </c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s="23" customFormat="1" ht="39.75" customHeight="1">
      <c r="A221" s="19">
        <v>420000</v>
      </c>
      <c r="B221" s="31" t="s">
        <v>228</v>
      </c>
      <c r="C221" s="22">
        <f>SUM(C222,C230,C236,C245,C253,C256)</f>
        <v>0</v>
      </c>
      <c r="D221" s="22">
        <f t="shared" si="58"/>
        <v>154385888.52</v>
      </c>
      <c r="E221" s="17">
        <f>SUM(E222,E230,E236,E245,E253,E256)</f>
        <v>12333251</v>
      </c>
      <c r="F221" s="17">
        <f>SUM(F222,F230,F236,F245,F253,F256)</f>
        <v>0</v>
      </c>
      <c r="G221" s="17">
        <f aca="true" t="shared" si="70" ref="G221:M221">SUM(G222,G230,G236,G245,G253,G256)</f>
        <v>0</v>
      </c>
      <c r="H221" s="17">
        <f t="shared" si="70"/>
        <v>1200000</v>
      </c>
      <c r="I221" s="17">
        <f t="shared" si="70"/>
        <v>110692590.52000001</v>
      </c>
      <c r="J221" s="17">
        <f t="shared" si="70"/>
        <v>1270000</v>
      </c>
      <c r="K221" s="17">
        <f t="shared" si="70"/>
        <v>563000</v>
      </c>
      <c r="L221" s="17">
        <f t="shared" si="70"/>
        <v>19870627</v>
      </c>
      <c r="M221" s="17">
        <f t="shared" si="70"/>
        <v>8456420</v>
      </c>
    </row>
    <row r="222" spans="1:13" s="23" customFormat="1" ht="39.75" customHeight="1">
      <c r="A222" s="19">
        <v>421000</v>
      </c>
      <c r="B222" s="31" t="s">
        <v>229</v>
      </c>
      <c r="C222" s="22">
        <f>SUM(C223:C229)</f>
        <v>0</v>
      </c>
      <c r="D222" s="22">
        <f t="shared" si="58"/>
        <v>39333458</v>
      </c>
      <c r="E222" s="17">
        <f aca="true" t="shared" si="71" ref="E222:M222">SUM(E223:E229)</f>
        <v>3355251</v>
      </c>
      <c r="F222" s="17">
        <f>SUM(F223:F229)</f>
        <v>0</v>
      </c>
      <c r="G222" s="17">
        <f t="shared" si="71"/>
        <v>0</v>
      </c>
      <c r="H222" s="17">
        <f t="shared" si="71"/>
        <v>0</v>
      </c>
      <c r="I222" s="17">
        <f t="shared" si="71"/>
        <v>30803000</v>
      </c>
      <c r="J222" s="17">
        <f t="shared" si="71"/>
        <v>0</v>
      </c>
      <c r="K222" s="17">
        <f t="shared" si="71"/>
        <v>0</v>
      </c>
      <c r="L222" s="17">
        <f t="shared" si="71"/>
        <v>3489547</v>
      </c>
      <c r="M222" s="17">
        <f t="shared" si="71"/>
        <v>1685660</v>
      </c>
    </row>
    <row r="223" spans="1:13" ht="39.75" customHeight="1">
      <c r="A223" s="24">
        <v>421100</v>
      </c>
      <c r="B223" s="37" t="s">
        <v>230</v>
      </c>
      <c r="C223" s="27"/>
      <c r="D223" s="22">
        <f t="shared" si="58"/>
        <v>740000</v>
      </c>
      <c r="E223" s="27">
        <v>40000</v>
      </c>
      <c r="F223" s="27"/>
      <c r="G223" s="27"/>
      <c r="H223" s="27"/>
      <c r="I223" s="27"/>
      <c r="J223" s="27"/>
      <c r="K223" s="27"/>
      <c r="L223" s="27">
        <v>700000</v>
      </c>
      <c r="M223" s="27"/>
    </row>
    <row r="224" spans="1:13" ht="39.75" customHeight="1">
      <c r="A224" s="24">
        <v>421200</v>
      </c>
      <c r="B224" s="37" t="s">
        <v>231</v>
      </c>
      <c r="C224" s="27"/>
      <c r="D224" s="22">
        <f t="shared" si="58"/>
        <v>23853829</v>
      </c>
      <c r="E224" s="27">
        <v>2334629</v>
      </c>
      <c r="F224" s="27"/>
      <c r="G224" s="27"/>
      <c r="H224" s="27"/>
      <c r="I224" s="27">
        <v>19794000</v>
      </c>
      <c r="J224" s="27"/>
      <c r="K224" s="27"/>
      <c r="L224" s="27">
        <v>725200</v>
      </c>
      <c r="M224" s="27">
        <v>1000000</v>
      </c>
    </row>
    <row r="225" spans="1:13" ht="39.75" customHeight="1">
      <c r="A225" s="24">
        <v>421300</v>
      </c>
      <c r="B225" s="37" t="s">
        <v>232</v>
      </c>
      <c r="C225" s="27"/>
      <c r="D225" s="22">
        <f t="shared" si="58"/>
        <v>12157282</v>
      </c>
      <c r="E225" s="27">
        <v>865622</v>
      </c>
      <c r="F225" s="27"/>
      <c r="G225" s="27"/>
      <c r="H225" s="27"/>
      <c r="I225" s="27">
        <v>10606000</v>
      </c>
      <c r="J225" s="27"/>
      <c r="K225" s="27"/>
      <c r="L225" s="27"/>
      <c r="M225" s="27">
        <v>685660</v>
      </c>
    </row>
    <row r="226" spans="1:13" ht="39.75" customHeight="1">
      <c r="A226" s="24">
        <v>421400</v>
      </c>
      <c r="B226" s="37" t="s">
        <v>233</v>
      </c>
      <c r="C226" s="27"/>
      <c r="D226" s="22">
        <f t="shared" si="58"/>
        <v>1450000</v>
      </c>
      <c r="E226" s="27">
        <v>100000</v>
      </c>
      <c r="F226" s="27"/>
      <c r="G226" s="27"/>
      <c r="H226" s="27"/>
      <c r="I226" s="27"/>
      <c r="J226" s="27"/>
      <c r="K226" s="27"/>
      <c r="L226" s="27">
        <v>1350000</v>
      </c>
      <c r="M226" s="27"/>
    </row>
    <row r="227" spans="1:13" ht="39.75" customHeight="1">
      <c r="A227" s="24">
        <v>421500</v>
      </c>
      <c r="B227" s="37" t="s">
        <v>234</v>
      </c>
      <c r="C227" s="27"/>
      <c r="D227" s="22">
        <f t="shared" si="58"/>
        <v>668000</v>
      </c>
      <c r="E227" s="27">
        <v>15000</v>
      </c>
      <c r="F227" s="27"/>
      <c r="G227" s="27"/>
      <c r="H227" s="27"/>
      <c r="I227" s="27">
        <v>403000</v>
      </c>
      <c r="J227" s="27"/>
      <c r="K227" s="27"/>
      <c r="L227" s="27">
        <v>250000</v>
      </c>
      <c r="M227" s="27"/>
    </row>
    <row r="228" spans="1:13" ht="39.75" customHeight="1">
      <c r="A228" s="24">
        <v>421600</v>
      </c>
      <c r="B228" s="37" t="s">
        <v>235</v>
      </c>
      <c r="C228" s="27"/>
      <c r="D228" s="22">
        <f t="shared" si="58"/>
        <v>464347</v>
      </c>
      <c r="E228" s="27"/>
      <c r="F228" s="27"/>
      <c r="G228" s="27"/>
      <c r="H228" s="27"/>
      <c r="I228" s="27"/>
      <c r="J228" s="27"/>
      <c r="K228" s="27"/>
      <c r="L228" s="27">
        <v>464347</v>
      </c>
      <c r="M228" s="27"/>
    </row>
    <row r="229" spans="1:13" ht="39.75" customHeight="1">
      <c r="A229" s="24">
        <v>421900</v>
      </c>
      <c r="B229" s="37" t="s">
        <v>236</v>
      </c>
      <c r="C229" s="27"/>
      <c r="D229" s="22">
        <f t="shared" si="58"/>
        <v>0</v>
      </c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s="23" customFormat="1" ht="39.75" customHeight="1">
      <c r="A230" s="19">
        <v>422000</v>
      </c>
      <c r="B230" s="31" t="s">
        <v>237</v>
      </c>
      <c r="C230" s="22">
        <f>SUM(C231:C235)</f>
        <v>0</v>
      </c>
      <c r="D230" s="22">
        <f t="shared" si="58"/>
        <v>45073122.4</v>
      </c>
      <c r="E230" s="17">
        <f>SUM(E231:E235)</f>
        <v>19000</v>
      </c>
      <c r="F230" s="17">
        <f>SUM(F231:F235)</f>
        <v>0</v>
      </c>
      <c r="G230" s="17">
        <f aca="true" t="shared" si="72" ref="G230:M230">SUM(G231:G235)</f>
        <v>0</v>
      </c>
      <c r="H230" s="17">
        <f t="shared" si="72"/>
        <v>0</v>
      </c>
      <c r="I230" s="17">
        <f t="shared" si="72"/>
        <v>44904122.4</v>
      </c>
      <c r="J230" s="17">
        <f t="shared" si="72"/>
        <v>0</v>
      </c>
      <c r="K230" s="17">
        <f t="shared" si="72"/>
        <v>0</v>
      </c>
      <c r="L230" s="17">
        <f t="shared" si="72"/>
        <v>150000</v>
      </c>
      <c r="M230" s="17">
        <f t="shared" si="72"/>
        <v>0</v>
      </c>
    </row>
    <row r="231" spans="1:13" ht="39.75" customHeight="1">
      <c r="A231" s="24">
        <v>422100</v>
      </c>
      <c r="B231" s="37" t="s">
        <v>238</v>
      </c>
      <c r="C231" s="27"/>
      <c r="D231" s="22">
        <f t="shared" si="58"/>
        <v>62000</v>
      </c>
      <c r="E231" s="27">
        <v>2000</v>
      </c>
      <c r="F231" s="27"/>
      <c r="G231" s="27"/>
      <c r="H231" s="27"/>
      <c r="I231" s="27"/>
      <c r="J231" s="27"/>
      <c r="K231" s="27"/>
      <c r="L231" s="27">
        <v>60000</v>
      </c>
      <c r="M231" s="27"/>
    </row>
    <row r="232" spans="1:13" ht="39.75" customHeight="1">
      <c r="A232" s="24">
        <v>422200</v>
      </c>
      <c r="B232" s="37" t="s">
        <v>239</v>
      </c>
      <c r="C232" s="27"/>
      <c r="D232" s="22">
        <f t="shared" si="58"/>
        <v>0</v>
      </c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39.75" customHeight="1">
      <c r="A233" s="24">
        <v>422300</v>
      </c>
      <c r="B233" s="37" t="s">
        <v>240</v>
      </c>
      <c r="C233" s="27"/>
      <c r="D233" s="22">
        <f t="shared" si="58"/>
        <v>107000</v>
      </c>
      <c r="E233" s="27">
        <v>17000</v>
      </c>
      <c r="F233" s="27"/>
      <c r="G233" s="27"/>
      <c r="H233" s="27"/>
      <c r="I233" s="27"/>
      <c r="J233" s="27"/>
      <c r="K233" s="27"/>
      <c r="L233" s="27">
        <v>90000</v>
      </c>
      <c r="M233" s="27"/>
    </row>
    <row r="234" spans="1:13" ht="39.75" customHeight="1">
      <c r="A234" s="24">
        <v>422400</v>
      </c>
      <c r="B234" s="37" t="s">
        <v>241</v>
      </c>
      <c r="C234" s="27"/>
      <c r="D234" s="22">
        <f t="shared" si="58"/>
        <v>44904122.4</v>
      </c>
      <c r="E234" s="27"/>
      <c r="F234" s="27"/>
      <c r="G234" s="27"/>
      <c r="H234" s="27"/>
      <c r="I234" s="27">
        <v>44904122.4</v>
      </c>
      <c r="J234" s="27"/>
      <c r="K234" s="27"/>
      <c r="L234" s="27"/>
      <c r="M234" s="27"/>
    </row>
    <row r="235" spans="1:13" ht="39.75" customHeight="1">
      <c r="A235" s="24">
        <v>422900</v>
      </c>
      <c r="B235" s="37" t="s">
        <v>236</v>
      </c>
      <c r="C235" s="27"/>
      <c r="D235" s="22">
        <f t="shared" si="58"/>
        <v>0</v>
      </c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s="23" customFormat="1" ht="39.75" customHeight="1">
      <c r="A236" s="19">
        <v>423000</v>
      </c>
      <c r="B236" s="31" t="s">
        <v>242</v>
      </c>
      <c r="C236" s="17">
        <f>SUM(C237:C244)</f>
        <v>0</v>
      </c>
      <c r="D236" s="22">
        <f t="shared" si="58"/>
        <v>18965830.12</v>
      </c>
      <c r="E236" s="17">
        <f>SUM(E237:E244)</f>
        <v>2184000</v>
      </c>
      <c r="F236" s="17">
        <f>SUM(F237:F244)</f>
        <v>0</v>
      </c>
      <c r="G236" s="17">
        <f aca="true" t="shared" si="73" ref="G236:M236">SUM(G237:G244)</f>
        <v>0</v>
      </c>
      <c r="H236" s="17">
        <f t="shared" si="73"/>
        <v>1200000</v>
      </c>
      <c r="I236" s="17">
        <f t="shared" si="73"/>
        <v>8220468.12</v>
      </c>
      <c r="J236" s="17">
        <f t="shared" si="73"/>
        <v>820000</v>
      </c>
      <c r="K236" s="17">
        <f t="shared" si="73"/>
        <v>240000</v>
      </c>
      <c r="L236" s="17">
        <f t="shared" si="73"/>
        <v>5793666</v>
      </c>
      <c r="M236" s="17">
        <f t="shared" si="73"/>
        <v>507696</v>
      </c>
    </row>
    <row r="237" spans="1:13" ht="39.75" customHeight="1">
      <c r="A237" s="24">
        <v>423100</v>
      </c>
      <c r="B237" s="37" t="s">
        <v>243</v>
      </c>
      <c r="C237" s="27"/>
      <c r="D237" s="22">
        <f t="shared" si="58"/>
        <v>3100000</v>
      </c>
      <c r="E237" s="27">
        <v>449000</v>
      </c>
      <c r="F237" s="27"/>
      <c r="G237" s="27"/>
      <c r="H237" s="27"/>
      <c r="I237" s="27"/>
      <c r="J237" s="27"/>
      <c r="K237" s="27"/>
      <c r="L237" s="27">
        <v>2143304</v>
      </c>
      <c r="M237" s="27">
        <v>507696</v>
      </c>
    </row>
    <row r="238" spans="1:13" ht="39.75" customHeight="1">
      <c r="A238" s="24">
        <v>423200</v>
      </c>
      <c r="B238" s="37" t="s">
        <v>244</v>
      </c>
      <c r="C238" s="27"/>
      <c r="D238" s="22">
        <f t="shared" si="58"/>
        <v>332033</v>
      </c>
      <c r="E238" s="27">
        <v>15000</v>
      </c>
      <c r="F238" s="27"/>
      <c r="G238" s="27"/>
      <c r="H238" s="27"/>
      <c r="I238" s="27"/>
      <c r="J238" s="27"/>
      <c r="K238" s="27"/>
      <c r="L238" s="27">
        <v>317033</v>
      </c>
      <c r="M238" s="27"/>
    </row>
    <row r="239" spans="1:13" ht="39.75" customHeight="1">
      <c r="A239" s="24">
        <v>423300</v>
      </c>
      <c r="B239" s="37" t="s">
        <v>245</v>
      </c>
      <c r="C239" s="27"/>
      <c r="D239" s="22">
        <f t="shared" si="58"/>
        <v>150000</v>
      </c>
      <c r="E239" s="27">
        <v>50000</v>
      </c>
      <c r="F239" s="27"/>
      <c r="G239" s="27"/>
      <c r="H239" s="27"/>
      <c r="I239" s="27"/>
      <c r="J239" s="27"/>
      <c r="K239" s="27"/>
      <c r="L239" s="27">
        <v>100000</v>
      </c>
      <c r="M239" s="27"/>
    </row>
    <row r="240" spans="1:13" ht="39.75" customHeight="1">
      <c r="A240" s="24">
        <v>423400</v>
      </c>
      <c r="B240" s="37" t="s">
        <v>246</v>
      </c>
      <c r="C240" s="27"/>
      <c r="D240" s="22">
        <f t="shared" si="58"/>
        <v>350000</v>
      </c>
      <c r="E240" s="27">
        <v>50000</v>
      </c>
      <c r="F240" s="27"/>
      <c r="G240" s="27"/>
      <c r="H240" s="27"/>
      <c r="I240" s="27"/>
      <c r="J240" s="27"/>
      <c r="K240" s="27"/>
      <c r="L240" s="27">
        <v>300000</v>
      </c>
      <c r="M240" s="27"/>
    </row>
    <row r="241" spans="1:13" ht="39.75" customHeight="1">
      <c r="A241" s="24">
        <v>423500</v>
      </c>
      <c r="B241" s="37" t="s">
        <v>247</v>
      </c>
      <c r="C241" s="27"/>
      <c r="D241" s="22">
        <f t="shared" si="58"/>
        <v>11419797.120000001</v>
      </c>
      <c r="E241" s="27">
        <v>580000</v>
      </c>
      <c r="F241" s="27"/>
      <c r="G241" s="27"/>
      <c r="H241" s="27">
        <v>1200000</v>
      </c>
      <c r="I241" s="27">
        <v>8220468.12</v>
      </c>
      <c r="J241" s="27"/>
      <c r="K241" s="27"/>
      <c r="L241" s="27">
        <v>1419329</v>
      </c>
      <c r="M241" s="27"/>
    </row>
    <row r="242" spans="1:13" ht="39.75" customHeight="1">
      <c r="A242" s="24">
        <v>423600</v>
      </c>
      <c r="B242" s="37" t="s">
        <v>248</v>
      </c>
      <c r="C242" s="27"/>
      <c r="D242" s="22">
        <f t="shared" si="58"/>
        <v>0</v>
      </c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39.75" customHeight="1">
      <c r="A243" s="24">
        <v>423700</v>
      </c>
      <c r="B243" s="37" t="s">
        <v>249</v>
      </c>
      <c r="C243" s="27"/>
      <c r="D243" s="22">
        <f t="shared" si="58"/>
        <v>240000</v>
      </c>
      <c r="E243" s="27">
        <v>0</v>
      </c>
      <c r="F243" s="27"/>
      <c r="G243" s="27"/>
      <c r="H243" s="27"/>
      <c r="I243" s="27"/>
      <c r="J243" s="27"/>
      <c r="K243" s="27">
        <v>240000</v>
      </c>
      <c r="L243" s="27"/>
      <c r="M243" s="27"/>
    </row>
    <row r="244" spans="1:13" ht="39.75" customHeight="1">
      <c r="A244" s="24">
        <v>423900</v>
      </c>
      <c r="B244" s="37" t="s">
        <v>250</v>
      </c>
      <c r="C244" s="27"/>
      <c r="D244" s="22">
        <f t="shared" si="58"/>
        <v>3374000</v>
      </c>
      <c r="E244" s="27">
        <v>1040000</v>
      </c>
      <c r="F244" s="27"/>
      <c r="G244" s="27"/>
      <c r="H244" s="27"/>
      <c r="I244" s="27"/>
      <c r="J244" s="27">
        <v>820000</v>
      </c>
      <c r="K244" s="27"/>
      <c r="L244" s="27">
        <v>1514000</v>
      </c>
      <c r="M244" s="27"/>
    </row>
    <row r="245" spans="1:13" s="23" customFormat="1" ht="39.75" customHeight="1">
      <c r="A245" s="19">
        <v>424000</v>
      </c>
      <c r="B245" s="31" t="s">
        <v>251</v>
      </c>
      <c r="C245" s="17">
        <f>SUM(C246:C252)</f>
        <v>0</v>
      </c>
      <c r="D245" s="22">
        <f t="shared" si="58"/>
        <v>1637000</v>
      </c>
      <c r="E245" s="17">
        <f>SUM(E246:E252)</f>
        <v>70000</v>
      </c>
      <c r="F245" s="17">
        <f>SUM(F246:F252)</f>
        <v>0</v>
      </c>
      <c r="G245" s="17">
        <f aca="true" t="shared" si="74" ref="G245:M245">SUM(G246:G252)</f>
        <v>0</v>
      </c>
      <c r="H245" s="17">
        <f t="shared" si="74"/>
        <v>0</v>
      </c>
      <c r="I245" s="17">
        <f t="shared" si="74"/>
        <v>847000</v>
      </c>
      <c r="J245" s="17">
        <f t="shared" si="74"/>
        <v>0</v>
      </c>
      <c r="K245" s="17">
        <f t="shared" si="74"/>
        <v>0</v>
      </c>
      <c r="L245" s="17">
        <f t="shared" si="74"/>
        <v>470000</v>
      </c>
      <c r="M245" s="17">
        <f t="shared" si="74"/>
        <v>250000</v>
      </c>
    </row>
    <row r="246" spans="1:13" ht="39.75" customHeight="1">
      <c r="A246" s="24">
        <v>424100</v>
      </c>
      <c r="B246" s="37" t="s">
        <v>252</v>
      </c>
      <c r="C246" s="27"/>
      <c r="D246" s="22">
        <f t="shared" si="58"/>
        <v>0</v>
      </c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39.75" customHeight="1">
      <c r="A247" s="24">
        <v>424200</v>
      </c>
      <c r="B247" s="37" t="s">
        <v>253</v>
      </c>
      <c r="C247" s="27"/>
      <c r="D247" s="22">
        <f t="shared" si="58"/>
        <v>0</v>
      </c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39.75" customHeight="1">
      <c r="A248" s="24">
        <v>424300</v>
      </c>
      <c r="B248" s="37" t="s">
        <v>254</v>
      </c>
      <c r="C248" s="27">
        <v>0</v>
      </c>
      <c r="D248" s="22">
        <f t="shared" si="58"/>
        <v>847000</v>
      </c>
      <c r="E248" s="27"/>
      <c r="F248" s="27"/>
      <c r="G248" s="27"/>
      <c r="H248" s="27"/>
      <c r="I248" s="27">
        <v>847000</v>
      </c>
      <c r="J248" s="71"/>
      <c r="K248" s="27"/>
      <c r="L248" s="27"/>
      <c r="M248" s="27"/>
    </row>
    <row r="249" spans="1:13" ht="39.75" customHeight="1">
      <c r="A249" s="24">
        <v>424400</v>
      </c>
      <c r="B249" s="37" t="s">
        <v>255</v>
      </c>
      <c r="C249" s="27"/>
      <c r="D249" s="22">
        <f t="shared" si="58"/>
        <v>0</v>
      </c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39.75" customHeight="1">
      <c r="A250" s="24">
        <v>424500</v>
      </c>
      <c r="B250" s="37" t="s">
        <v>256</v>
      </c>
      <c r="C250" s="27"/>
      <c r="D250" s="22">
        <f t="shared" si="58"/>
        <v>0</v>
      </c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39.75" customHeight="1">
      <c r="A251" s="24">
        <v>424600</v>
      </c>
      <c r="B251" s="37" t="s">
        <v>257</v>
      </c>
      <c r="C251" s="27"/>
      <c r="D251" s="22">
        <f t="shared" si="58"/>
        <v>0</v>
      </c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39.75" customHeight="1">
      <c r="A252" s="24">
        <v>424900</v>
      </c>
      <c r="B252" s="37" t="s">
        <v>258</v>
      </c>
      <c r="C252" s="27"/>
      <c r="D252" s="22">
        <f t="shared" si="58"/>
        <v>790000</v>
      </c>
      <c r="E252" s="27">
        <v>70000</v>
      </c>
      <c r="F252" s="27"/>
      <c r="G252" s="27"/>
      <c r="H252" s="27"/>
      <c r="I252" s="27"/>
      <c r="J252" s="27"/>
      <c r="K252" s="27"/>
      <c r="L252" s="27">
        <v>470000</v>
      </c>
      <c r="M252" s="27">
        <v>250000</v>
      </c>
    </row>
    <row r="253" spans="1:13" s="23" customFormat="1" ht="39.75" customHeight="1">
      <c r="A253" s="19">
        <v>425000</v>
      </c>
      <c r="B253" s="31" t="s">
        <v>259</v>
      </c>
      <c r="C253" s="17">
        <f>SUM(C254:C255)</f>
        <v>0</v>
      </c>
      <c r="D253" s="22">
        <f t="shared" si="58"/>
        <v>9770504</v>
      </c>
      <c r="E253" s="17">
        <f>SUM(E254:E255)</f>
        <v>580000</v>
      </c>
      <c r="F253" s="17">
        <f>SUM(F254:F255)</f>
        <v>0</v>
      </c>
      <c r="G253" s="17">
        <f aca="true" t="shared" si="75" ref="G253:M253">SUM(G254:G255)</f>
        <v>0</v>
      </c>
      <c r="H253" s="17"/>
      <c r="I253" s="17">
        <f t="shared" si="75"/>
        <v>2260000</v>
      </c>
      <c r="J253" s="17">
        <f t="shared" si="75"/>
        <v>0</v>
      </c>
      <c r="K253" s="17">
        <f t="shared" si="75"/>
        <v>0</v>
      </c>
      <c r="L253" s="17">
        <f t="shared" si="75"/>
        <v>5487414</v>
      </c>
      <c r="M253" s="17">
        <f t="shared" si="75"/>
        <v>1443090</v>
      </c>
    </row>
    <row r="254" spans="1:13" ht="39.75" customHeight="1">
      <c r="A254" s="24">
        <v>425100</v>
      </c>
      <c r="B254" s="37" t="s">
        <v>260</v>
      </c>
      <c r="C254" s="27"/>
      <c r="D254" s="22">
        <f t="shared" si="58"/>
        <v>3220000</v>
      </c>
      <c r="E254" s="27">
        <v>120000</v>
      </c>
      <c r="F254" s="27"/>
      <c r="G254" s="27"/>
      <c r="H254" s="27"/>
      <c r="I254" s="27">
        <v>1900000</v>
      </c>
      <c r="J254" s="27"/>
      <c r="K254" s="27"/>
      <c r="L254" s="27">
        <v>600000</v>
      </c>
      <c r="M254" s="27">
        <v>600000</v>
      </c>
    </row>
    <row r="255" spans="1:13" ht="39.75" customHeight="1">
      <c r="A255" s="24">
        <v>425200</v>
      </c>
      <c r="B255" s="37" t="s">
        <v>261</v>
      </c>
      <c r="C255" s="27"/>
      <c r="D255" s="22">
        <f t="shared" si="58"/>
        <v>6550504</v>
      </c>
      <c r="E255" s="27">
        <v>460000</v>
      </c>
      <c r="F255" s="27"/>
      <c r="G255" s="27"/>
      <c r="H255" s="27"/>
      <c r="I255" s="27">
        <v>360000</v>
      </c>
      <c r="J255" s="27"/>
      <c r="K255" s="27"/>
      <c r="L255" s="27">
        <v>4887414</v>
      </c>
      <c r="M255" s="27">
        <v>843090</v>
      </c>
    </row>
    <row r="256" spans="1:13" s="23" customFormat="1" ht="39.75" customHeight="1">
      <c r="A256" s="19">
        <v>426000</v>
      </c>
      <c r="B256" s="31" t="s">
        <v>262</v>
      </c>
      <c r="C256" s="17">
        <f>SUM(C257:C265)</f>
        <v>0</v>
      </c>
      <c r="D256" s="22">
        <f t="shared" si="58"/>
        <v>39605974</v>
      </c>
      <c r="E256" s="17">
        <f>SUM(E257:E265)</f>
        <v>6125000</v>
      </c>
      <c r="F256" s="17">
        <f>SUM(F257:F265)</f>
        <v>0</v>
      </c>
      <c r="G256" s="17">
        <f aca="true" t="shared" si="76" ref="G256:L256">SUM(G257:G265)</f>
        <v>0</v>
      </c>
      <c r="H256" s="17">
        <f t="shared" si="76"/>
        <v>0</v>
      </c>
      <c r="I256" s="17">
        <f t="shared" si="76"/>
        <v>23658000</v>
      </c>
      <c r="J256" s="17">
        <f t="shared" si="76"/>
        <v>450000</v>
      </c>
      <c r="K256" s="17">
        <f t="shared" si="76"/>
        <v>323000</v>
      </c>
      <c r="L256" s="73">
        <f t="shared" si="76"/>
        <v>4480000</v>
      </c>
      <c r="M256" s="17">
        <f>SUM(M257:M265)</f>
        <v>4569974</v>
      </c>
    </row>
    <row r="257" spans="1:13" ht="39.75" customHeight="1">
      <c r="A257" s="24">
        <v>426100</v>
      </c>
      <c r="B257" s="37" t="s">
        <v>263</v>
      </c>
      <c r="C257" s="27"/>
      <c r="D257" s="22">
        <f>SUM(E257:M257)</f>
        <v>2113000</v>
      </c>
      <c r="E257" s="27">
        <v>190000</v>
      </c>
      <c r="F257" s="27"/>
      <c r="G257" s="27"/>
      <c r="H257" s="27"/>
      <c r="I257" s="70">
        <v>500000</v>
      </c>
      <c r="J257" s="27"/>
      <c r="K257" s="27">
        <v>223000</v>
      </c>
      <c r="L257" s="27"/>
      <c r="M257" s="27">
        <v>1200000</v>
      </c>
    </row>
    <row r="258" spans="1:13" ht="39.75" customHeight="1">
      <c r="A258" s="24">
        <v>426200</v>
      </c>
      <c r="B258" s="37" t="s">
        <v>264</v>
      </c>
      <c r="C258" s="27"/>
      <c r="D258" s="22">
        <f t="shared" si="58"/>
        <v>0</v>
      </c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39.75" customHeight="1">
      <c r="A259" s="24">
        <v>426300</v>
      </c>
      <c r="B259" s="37" t="s">
        <v>265</v>
      </c>
      <c r="C259" s="27"/>
      <c r="D259" s="22">
        <f>SUM(E259:M259)</f>
        <v>235000</v>
      </c>
      <c r="E259" s="27">
        <v>15000</v>
      </c>
      <c r="F259" s="27"/>
      <c r="G259" s="27"/>
      <c r="H259" s="27"/>
      <c r="J259" s="27"/>
      <c r="K259" s="27"/>
      <c r="L259" s="27">
        <v>170000</v>
      </c>
      <c r="M259" s="27">
        <v>50000</v>
      </c>
    </row>
    <row r="260" spans="1:13" ht="39.75" customHeight="1">
      <c r="A260" s="24">
        <v>426400</v>
      </c>
      <c r="B260" s="37" t="s">
        <v>266</v>
      </c>
      <c r="C260" s="33"/>
      <c r="D260" s="22">
        <f t="shared" si="58"/>
        <v>7388000</v>
      </c>
      <c r="E260" s="33">
        <v>180000</v>
      </c>
      <c r="F260" s="33"/>
      <c r="G260" s="33"/>
      <c r="H260" s="33"/>
      <c r="I260" s="33">
        <v>6008000</v>
      </c>
      <c r="J260" s="33"/>
      <c r="K260" s="33"/>
      <c r="L260" s="33">
        <v>1200000</v>
      </c>
      <c r="M260" s="33"/>
    </row>
    <row r="261" spans="1:13" ht="39.75" customHeight="1">
      <c r="A261" s="24">
        <v>426500</v>
      </c>
      <c r="B261" s="37" t="s">
        <v>267</v>
      </c>
      <c r="C261" s="27"/>
      <c r="D261" s="22">
        <f aca="true" t="shared" si="77" ref="D261:D324">SUM(E261:M261)</f>
        <v>0</v>
      </c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39.75" customHeight="1">
      <c r="A262" s="24">
        <v>426600</v>
      </c>
      <c r="B262" s="37" t="s">
        <v>268</v>
      </c>
      <c r="C262" s="27"/>
      <c r="D262" s="22">
        <f t="shared" si="77"/>
        <v>0</v>
      </c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39.75" customHeight="1">
      <c r="A263" s="24">
        <v>426700</v>
      </c>
      <c r="B263" s="37" t="s">
        <v>269</v>
      </c>
      <c r="C263" s="27"/>
      <c r="D263" s="22">
        <f>SUM(E263:M263)</f>
        <v>550000</v>
      </c>
      <c r="E263" s="27"/>
      <c r="F263" s="27"/>
      <c r="G263" s="27"/>
      <c r="H263" s="27"/>
      <c r="J263" s="27">
        <v>450000</v>
      </c>
      <c r="K263" s="27"/>
      <c r="L263" s="27"/>
      <c r="M263" s="27">
        <v>100000</v>
      </c>
    </row>
    <row r="264" spans="1:13" ht="39.75" customHeight="1">
      <c r="A264" s="24">
        <v>426800</v>
      </c>
      <c r="B264" s="37" t="s">
        <v>270</v>
      </c>
      <c r="C264" s="27"/>
      <c r="D264" s="22">
        <f t="shared" si="77"/>
        <v>28250000</v>
      </c>
      <c r="E264" s="27">
        <v>5200000</v>
      </c>
      <c r="F264" s="27"/>
      <c r="G264" s="27"/>
      <c r="H264" s="27"/>
      <c r="I264" s="27">
        <v>17150000</v>
      </c>
      <c r="J264" s="27"/>
      <c r="K264" s="27"/>
      <c r="L264" s="27">
        <v>3000000</v>
      </c>
      <c r="M264" s="27">
        <v>2900000</v>
      </c>
    </row>
    <row r="265" spans="1:13" ht="39.75" customHeight="1">
      <c r="A265" s="24">
        <v>426900</v>
      </c>
      <c r="B265" s="37" t="s">
        <v>271</v>
      </c>
      <c r="C265" s="27" t="s">
        <v>484</v>
      </c>
      <c r="D265" s="22">
        <f t="shared" si="77"/>
        <v>1069974</v>
      </c>
      <c r="E265" s="27">
        <v>540000</v>
      </c>
      <c r="F265" s="27"/>
      <c r="G265" s="27"/>
      <c r="H265" s="27"/>
      <c r="I265" s="27"/>
      <c r="J265" s="27"/>
      <c r="K265" s="27">
        <v>100000</v>
      </c>
      <c r="L265" s="27">
        <v>110000</v>
      </c>
      <c r="M265" s="27">
        <v>319974</v>
      </c>
    </row>
    <row r="266" spans="1:13" ht="39.75" customHeight="1">
      <c r="A266" s="14">
        <v>430000</v>
      </c>
      <c r="B266" s="16" t="s">
        <v>272</v>
      </c>
      <c r="C266" s="29">
        <f>SUM(C267+C271+C273+C275+C279)</f>
        <v>0</v>
      </c>
      <c r="D266" s="30">
        <f t="shared" si="77"/>
        <v>0</v>
      </c>
      <c r="E266" s="30">
        <f aca="true" t="shared" si="78" ref="E266:M266">SUM(E267+E271+E273+E275+E279)</f>
        <v>0</v>
      </c>
      <c r="F266" s="30">
        <f>SUM(F267+F271+F273+F275+F279)</f>
        <v>0</v>
      </c>
      <c r="G266" s="30">
        <f t="shared" si="78"/>
        <v>0</v>
      </c>
      <c r="H266" s="30">
        <f t="shared" si="78"/>
        <v>0</v>
      </c>
      <c r="I266" s="30">
        <f t="shared" si="78"/>
        <v>0</v>
      </c>
      <c r="J266" s="30">
        <f t="shared" si="78"/>
        <v>0</v>
      </c>
      <c r="K266" s="30">
        <f t="shared" si="78"/>
        <v>0</v>
      </c>
      <c r="L266" s="30">
        <f t="shared" si="78"/>
        <v>0</v>
      </c>
      <c r="M266" s="30">
        <f t="shared" si="78"/>
        <v>0</v>
      </c>
    </row>
    <row r="267" spans="1:13" ht="39.75" customHeight="1">
      <c r="A267" s="14">
        <v>431000</v>
      </c>
      <c r="B267" s="16" t="s">
        <v>273</v>
      </c>
      <c r="C267" s="29">
        <f>SUM(C268:C270)</f>
        <v>0</v>
      </c>
      <c r="D267" s="30">
        <f t="shared" si="77"/>
        <v>0</v>
      </c>
      <c r="E267" s="30">
        <f aca="true" t="shared" si="79" ref="E267:M267">SUM(E268:E270)</f>
        <v>0</v>
      </c>
      <c r="F267" s="30">
        <f>SUM(F268:F270)</f>
        <v>0</v>
      </c>
      <c r="G267" s="30">
        <f t="shared" si="79"/>
        <v>0</v>
      </c>
      <c r="H267" s="30">
        <f t="shared" si="79"/>
        <v>0</v>
      </c>
      <c r="I267" s="30">
        <f t="shared" si="79"/>
        <v>0</v>
      </c>
      <c r="J267" s="30">
        <f t="shared" si="79"/>
        <v>0</v>
      </c>
      <c r="K267" s="30">
        <f t="shared" si="79"/>
        <v>0</v>
      </c>
      <c r="L267" s="30">
        <f t="shared" si="79"/>
        <v>0</v>
      </c>
      <c r="M267" s="30">
        <f t="shared" si="79"/>
        <v>0</v>
      </c>
    </row>
    <row r="268" spans="1:13" ht="39.75" customHeight="1">
      <c r="A268" s="24">
        <v>431100</v>
      </c>
      <c r="B268" s="37" t="s">
        <v>274</v>
      </c>
      <c r="C268" s="27"/>
      <c r="D268" s="30">
        <f t="shared" si="77"/>
        <v>0</v>
      </c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39.75" customHeight="1">
      <c r="A269" s="24">
        <v>431200</v>
      </c>
      <c r="B269" s="37" t="s">
        <v>275</v>
      </c>
      <c r="C269" s="27"/>
      <c r="D269" s="30">
        <f t="shared" si="77"/>
        <v>0</v>
      </c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39.75" customHeight="1">
      <c r="A270" s="24">
        <v>431300</v>
      </c>
      <c r="B270" s="37" t="s">
        <v>276</v>
      </c>
      <c r="C270" s="27"/>
      <c r="D270" s="30">
        <f t="shared" si="77"/>
        <v>0</v>
      </c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39.75" customHeight="1">
      <c r="A271" s="14">
        <v>432000</v>
      </c>
      <c r="B271" s="16" t="s">
        <v>277</v>
      </c>
      <c r="C271" s="29">
        <f>SUM(C272)</f>
        <v>0</v>
      </c>
      <c r="D271" s="30">
        <f t="shared" si="77"/>
        <v>0</v>
      </c>
      <c r="E271" s="30">
        <f aca="true" t="shared" si="80" ref="E271:M271">SUM(E272)</f>
        <v>0</v>
      </c>
      <c r="F271" s="30">
        <f t="shared" si="80"/>
        <v>0</v>
      </c>
      <c r="G271" s="30">
        <f t="shared" si="80"/>
        <v>0</v>
      </c>
      <c r="H271" s="30">
        <f t="shared" si="80"/>
        <v>0</v>
      </c>
      <c r="I271" s="30">
        <f t="shared" si="80"/>
        <v>0</v>
      </c>
      <c r="J271" s="30">
        <f t="shared" si="80"/>
        <v>0</v>
      </c>
      <c r="K271" s="30">
        <f t="shared" si="80"/>
        <v>0</v>
      </c>
      <c r="L271" s="30">
        <f t="shared" si="80"/>
        <v>0</v>
      </c>
      <c r="M271" s="30">
        <f t="shared" si="80"/>
        <v>0</v>
      </c>
    </row>
    <row r="272" spans="1:13" ht="39.75" customHeight="1">
      <c r="A272" s="24">
        <v>432100</v>
      </c>
      <c r="B272" s="37" t="s">
        <v>278</v>
      </c>
      <c r="C272" s="27"/>
      <c r="D272" s="30">
        <f t="shared" si="77"/>
        <v>0</v>
      </c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s="23" customFormat="1" ht="39.75" customHeight="1">
      <c r="A273" s="19">
        <v>433000</v>
      </c>
      <c r="B273" s="31" t="s">
        <v>279</v>
      </c>
      <c r="C273" s="17">
        <f>SUM(C274)</f>
        <v>0</v>
      </c>
      <c r="D273" s="22">
        <f t="shared" si="77"/>
        <v>0</v>
      </c>
      <c r="E273" s="17">
        <f>SUM(E274)</f>
        <v>0</v>
      </c>
      <c r="F273" s="17">
        <f>SUM(F274)</f>
        <v>0</v>
      </c>
      <c r="G273" s="17">
        <f aca="true" t="shared" si="81" ref="G273:M273">SUM(G274)</f>
        <v>0</v>
      </c>
      <c r="H273" s="17">
        <f t="shared" si="81"/>
        <v>0</v>
      </c>
      <c r="I273" s="17">
        <f t="shared" si="81"/>
        <v>0</v>
      </c>
      <c r="J273" s="17">
        <f t="shared" si="81"/>
        <v>0</v>
      </c>
      <c r="K273" s="17">
        <f t="shared" si="81"/>
        <v>0</v>
      </c>
      <c r="L273" s="17">
        <f t="shared" si="81"/>
        <v>0</v>
      </c>
      <c r="M273" s="17">
        <f t="shared" si="81"/>
        <v>0</v>
      </c>
    </row>
    <row r="274" spans="1:13" ht="39.75" customHeight="1">
      <c r="A274" s="24">
        <v>433100</v>
      </c>
      <c r="B274" s="37" t="s">
        <v>280</v>
      </c>
      <c r="C274" s="27"/>
      <c r="D274" s="22">
        <f t="shared" si="77"/>
        <v>0</v>
      </c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s="23" customFormat="1" ht="39.75" customHeight="1">
      <c r="A275" s="19">
        <v>434000</v>
      </c>
      <c r="B275" s="31" t="s">
        <v>281</v>
      </c>
      <c r="C275" s="17">
        <f>SUM(C276:C278)</f>
        <v>0</v>
      </c>
      <c r="D275" s="22">
        <f t="shared" si="77"/>
        <v>0</v>
      </c>
      <c r="E275" s="17">
        <f>SUM(E276:E278)</f>
        <v>0</v>
      </c>
      <c r="F275" s="17">
        <f>SUM(F276:F278)</f>
        <v>0</v>
      </c>
      <c r="G275" s="17">
        <f aca="true" t="shared" si="82" ref="G275:M275">SUM(G276:G278)</f>
        <v>0</v>
      </c>
      <c r="H275" s="17">
        <f t="shared" si="82"/>
        <v>0</v>
      </c>
      <c r="I275" s="17">
        <f t="shared" si="82"/>
        <v>0</v>
      </c>
      <c r="J275" s="17">
        <f t="shared" si="82"/>
        <v>0</v>
      </c>
      <c r="K275" s="17">
        <f t="shared" si="82"/>
        <v>0</v>
      </c>
      <c r="L275" s="17">
        <f t="shared" si="82"/>
        <v>0</v>
      </c>
      <c r="M275" s="17">
        <f t="shared" si="82"/>
        <v>0</v>
      </c>
    </row>
    <row r="276" spans="1:13" ht="39.75" customHeight="1">
      <c r="A276" s="24">
        <v>434100</v>
      </c>
      <c r="B276" s="37" t="s">
        <v>282</v>
      </c>
      <c r="C276" s="27"/>
      <c r="D276" s="22">
        <f t="shared" si="77"/>
        <v>0</v>
      </c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39.75" customHeight="1">
      <c r="A277" s="24">
        <v>434200</v>
      </c>
      <c r="B277" s="37" t="s">
        <v>283</v>
      </c>
      <c r="C277" s="27"/>
      <c r="D277" s="22">
        <f t="shared" si="77"/>
        <v>0</v>
      </c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39.75" customHeight="1">
      <c r="A278" s="24">
        <v>434300</v>
      </c>
      <c r="B278" s="37" t="s">
        <v>284</v>
      </c>
      <c r="C278" s="27"/>
      <c r="D278" s="22">
        <f t="shared" si="77"/>
        <v>0</v>
      </c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39.75" customHeight="1">
      <c r="A279" s="14">
        <v>435000</v>
      </c>
      <c r="B279" s="16" t="s">
        <v>285</v>
      </c>
      <c r="C279" s="29">
        <f>SUM(C280)</f>
        <v>0</v>
      </c>
      <c r="D279" s="30">
        <f t="shared" si="77"/>
        <v>0</v>
      </c>
      <c r="E279" s="30">
        <f aca="true" t="shared" si="83" ref="E279:M279">SUM(E280)</f>
        <v>0</v>
      </c>
      <c r="F279" s="30">
        <f t="shared" si="83"/>
        <v>0</v>
      </c>
      <c r="G279" s="30">
        <f t="shared" si="83"/>
        <v>0</v>
      </c>
      <c r="H279" s="30">
        <f t="shared" si="83"/>
        <v>0</v>
      </c>
      <c r="I279" s="30">
        <f t="shared" si="83"/>
        <v>0</v>
      </c>
      <c r="J279" s="30">
        <f t="shared" si="83"/>
        <v>0</v>
      </c>
      <c r="K279" s="30">
        <f t="shared" si="83"/>
        <v>0</v>
      </c>
      <c r="L279" s="30">
        <f t="shared" si="83"/>
        <v>0</v>
      </c>
      <c r="M279" s="30">
        <f t="shared" si="83"/>
        <v>0</v>
      </c>
    </row>
    <row r="280" spans="1:13" ht="39.75" customHeight="1">
      <c r="A280" s="24">
        <v>435100</v>
      </c>
      <c r="B280" s="37" t="s">
        <v>286</v>
      </c>
      <c r="C280" s="27"/>
      <c r="D280" s="30">
        <f t="shared" si="77"/>
        <v>0</v>
      </c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s="23" customFormat="1" ht="39.75" customHeight="1">
      <c r="A281" s="19">
        <v>440000</v>
      </c>
      <c r="B281" s="31" t="s">
        <v>287</v>
      </c>
      <c r="C281" s="17">
        <f>SUM(C282,C292,C299,C301)</f>
        <v>0</v>
      </c>
      <c r="D281" s="22">
        <f t="shared" si="77"/>
        <v>667981.48</v>
      </c>
      <c r="E281" s="17">
        <f>SUM(E282,E292,E299,E301)</f>
        <v>23000</v>
      </c>
      <c r="F281" s="17">
        <f>SUM(F282,F292,F299,F301)</f>
        <v>0</v>
      </c>
      <c r="G281" s="17">
        <f aca="true" t="shared" si="84" ref="G281:M281">SUM(G282,G292,G299,G301)</f>
        <v>0</v>
      </c>
      <c r="H281" s="17">
        <f t="shared" si="84"/>
        <v>0</v>
      </c>
      <c r="I281" s="17">
        <f t="shared" si="84"/>
        <v>294981.48</v>
      </c>
      <c r="J281" s="17">
        <f t="shared" si="84"/>
        <v>0</v>
      </c>
      <c r="K281" s="17">
        <f t="shared" si="84"/>
        <v>0</v>
      </c>
      <c r="L281" s="17">
        <f t="shared" si="84"/>
        <v>260000</v>
      </c>
      <c r="M281" s="17">
        <f t="shared" si="84"/>
        <v>90000</v>
      </c>
    </row>
    <row r="282" spans="1:13" s="23" customFormat="1" ht="39.75" customHeight="1">
      <c r="A282" s="19">
        <v>441000</v>
      </c>
      <c r="B282" s="31" t="s">
        <v>288</v>
      </c>
      <c r="C282" s="17">
        <f>SUM(C283:C291)</f>
        <v>0</v>
      </c>
      <c r="D282" s="22">
        <f t="shared" si="77"/>
        <v>0</v>
      </c>
      <c r="E282" s="17">
        <f aca="true" t="shared" si="85" ref="E282:M282">SUM(E283:E291)</f>
        <v>0</v>
      </c>
      <c r="F282" s="17">
        <f>SUM(F283:F291)</f>
        <v>0</v>
      </c>
      <c r="G282" s="17">
        <f t="shared" si="85"/>
        <v>0</v>
      </c>
      <c r="H282" s="17">
        <f t="shared" si="85"/>
        <v>0</v>
      </c>
      <c r="I282" s="17">
        <f t="shared" si="85"/>
        <v>0</v>
      </c>
      <c r="J282" s="17">
        <f t="shared" si="85"/>
        <v>0</v>
      </c>
      <c r="K282" s="17">
        <f t="shared" si="85"/>
        <v>0</v>
      </c>
      <c r="L282" s="17">
        <f t="shared" si="85"/>
        <v>0</v>
      </c>
      <c r="M282" s="17">
        <f t="shared" si="85"/>
        <v>0</v>
      </c>
    </row>
    <row r="283" spans="1:13" ht="39.75" customHeight="1">
      <c r="A283" s="24">
        <v>441100</v>
      </c>
      <c r="B283" s="37" t="s">
        <v>289</v>
      </c>
      <c r="C283" s="27"/>
      <c r="D283" s="22">
        <f t="shared" si="77"/>
        <v>0</v>
      </c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39.75" customHeight="1">
      <c r="A284" s="24">
        <v>441200</v>
      </c>
      <c r="B284" s="37" t="s">
        <v>290</v>
      </c>
      <c r="C284" s="27"/>
      <c r="D284" s="22">
        <f t="shared" si="77"/>
        <v>0</v>
      </c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39.75" customHeight="1">
      <c r="A285" s="24">
        <v>441300</v>
      </c>
      <c r="B285" s="37" t="s">
        <v>291</v>
      </c>
      <c r="C285" s="27"/>
      <c r="D285" s="22">
        <f t="shared" si="77"/>
        <v>0</v>
      </c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39.75" customHeight="1">
      <c r="A286" s="24">
        <v>441400</v>
      </c>
      <c r="B286" s="37" t="s">
        <v>292</v>
      </c>
      <c r="C286" s="27"/>
      <c r="D286" s="22">
        <f t="shared" si="77"/>
        <v>0</v>
      </c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39.75" customHeight="1">
      <c r="A287" s="24">
        <v>441500</v>
      </c>
      <c r="B287" s="37" t="s">
        <v>293</v>
      </c>
      <c r="C287" s="27"/>
      <c r="D287" s="22">
        <f t="shared" si="77"/>
        <v>0</v>
      </c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39.75" customHeight="1">
      <c r="A288" s="24">
        <v>441600</v>
      </c>
      <c r="B288" s="37" t="s">
        <v>294</v>
      </c>
      <c r="C288" s="27"/>
      <c r="D288" s="22">
        <f t="shared" si="77"/>
        <v>0</v>
      </c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39.75" customHeight="1">
      <c r="A289" s="24">
        <v>441700</v>
      </c>
      <c r="B289" s="37" t="s">
        <v>295</v>
      </c>
      <c r="C289" s="27"/>
      <c r="D289" s="22">
        <f t="shared" si="77"/>
        <v>0</v>
      </c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39.75" customHeight="1">
      <c r="A290" s="24">
        <v>441800</v>
      </c>
      <c r="B290" s="37" t="s">
        <v>296</v>
      </c>
      <c r="C290" s="27"/>
      <c r="D290" s="22">
        <f t="shared" si="77"/>
        <v>0</v>
      </c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39.75" customHeight="1">
      <c r="A291" s="24">
        <v>441900</v>
      </c>
      <c r="B291" s="37" t="s">
        <v>105</v>
      </c>
      <c r="C291" s="27"/>
      <c r="D291" s="22">
        <f t="shared" si="77"/>
        <v>0</v>
      </c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s="23" customFormat="1" ht="39.75" customHeight="1">
      <c r="A292" s="19">
        <v>442000</v>
      </c>
      <c r="B292" s="31" t="s">
        <v>297</v>
      </c>
      <c r="C292" s="17">
        <f>SUM(C293:C298)</f>
        <v>0</v>
      </c>
      <c r="D292" s="22">
        <f t="shared" si="77"/>
        <v>0</v>
      </c>
      <c r="E292" s="17">
        <f>SUM(E293:E298)</f>
        <v>0</v>
      </c>
      <c r="F292" s="17">
        <f>SUM(F293:F298)</f>
        <v>0</v>
      </c>
      <c r="G292" s="17">
        <f aca="true" t="shared" si="86" ref="G292:M292">SUM(G293:G298)</f>
        <v>0</v>
      </c>
      <c r="H292" s="17">
        <f t="shared" si="86"/>
        <v>0</v>
      </c>
      <c r="I292" s="17">
        <f t="shared" si="86"/>
        <v>0</v>
      </c>
      <c r="J292" s="17">
        <f t="shared" si="86"/>
        <v>0</v>
      </c>
      <c r="K292" s="17">
        <f t="shared" si="86"/>
        <v>0</v>
      </c>
      <c r="L292" s="17">
        <f t="shared" si="86"/>
        <v>0</v>
      </c>
      <c r="M292" s="17">
        <f t="shared" si="86"/>
        <v>0</v>
      </c>
    </row>
    <row r="293" spans="1:13" ht="39.75" customHeight="1">
      <c r="A293" s="24">
        <v>442100</v>
      </c>
      <c r="B293" s="37" t="s">
        <v>298</v>
      </c>
      <c r="C293" s="27"/>
      <c r="D293" s="22">
        <f t="shared" si="77"/>
        <v>0</v>
      </c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39.75" customHeight="1">
      <c r="A294" s="24">
        <v>442200</v>
      </c>
      <c r="B294" s="37" t="s">
        <v>299</v>
      </c>
      <c r="C294" s="27"/>
      <c r="D294" s="22">
        <f t="shared" si="77"/>
        <v>0</v>
      </c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39.75" customHeight="1">
      <c r="A295" s="24">
        <v>442300</v>
      </c>
      <c r="B295" s="37" t="s">
        <v>300</v>
      </c>
      <c r="C295" s="27"/>
      <c r="D295" s="22">
        <f t="shared" si="77"/>
        <v>0</v>
      </c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39.75" customHeight="1">
      <c r="A296" s="24">
        <v>442400</v>
      </c>
      <c r="B296" s="37" t="s">
        <v>301</v>
      </c>
      <c r="C296" s="27"/>
      <c r="D296" s="22">
        <f t="shared" si="77"/>
        <v>0</v>
      </c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39.75" customHeight="1">
      <c r="A297" s="24">
        <v>442500</v>
      </c>
      <c r="B297" s="37" t="s">
        <v>302</v>
      </c>
      <c r="C297" s="27"/>
      <c r="D297" s="22">
        <f t="shared" si="77"/>
        <v>0</v>
      </c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39.75" customHeight="1">
      <c r="A298" s="24">
        <v>442600</v>
      </c>
      <c r="B298" s="37" t="s">
        <v>303</v>
      </c>
      <c r="C298" s="27"/>
      <c r="D298" s="22">
        <f t="shared" si="77"/>
        <v>0</v>
      </c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s="23" customFormat="1" ht="39.75" customHeight="1">
      <c r="A299" s="19">
        <v>443000</v>
      </c>
      <c r="B299" s="31" t="s">
        <v>304</v>
      </c>
      <c r="C299" s="17">
        <f>SUM(C300)</f>
        <v>0</v>
      </c>
      <c r="D299" s="22">
        <f t="shared" si="77"/>
        <v>0</v>
      </c>
      <c r="E299" s="17">
        <f>SUM(E300)</f>
        <v>0</v>
      </c>
      <c r="F299" s="17">
        <f>SUM(F300)</f>
        <v>0</v>
      </c>
      <c r="G299" s="17">
        <f aca="true" t="shared" si="87" ref="G299:M299">SUM(G300)</f>
        <v>0</v>
      </c>
      <c r="H299" s="17">
        <f t="shared" si="87"/>
        <v>0</v>
      </c>
      <c r="I299" s="17">
        <f t="shared" si="87"/>
        <v>0</v>
      </c>
      <c r="J299" s="17">
        <f t="shared" si="87"/>
        <v>0</v>
      </c>
      <c r="K299" s="17">
        <f t="shared" si="87"/>
        <v>0</v>
      </c>
      <c r="L299" s="17">
        <f t="shared" si="87"/>
        <v>0</v>
      </c>
      <c r="M299" s="17">
        <f t="shared" si="87"/>
        <v>0</v>
      </c>
    </row>
    <row r="300" spans="1:13" ht="39.75" customHeight="1">
      <c r="A300" s="24">
        <v>443100</v>
      </c>
      <c r="B300" s="37" t="s">
        <v>305</v>
      </c>
      <c r="C300" s="27"/>
      <c r="D300" s="22">
        <f t="shared" si="77"/>
        <v>0</v>
      </c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s="23" customFormat="1" ht="39.75" customHeight="1">
      <c r="A301" s="19">
        <v>444000</v>
      </c>
      <c r="B301" s="31" t="s">
        <v>306</v>
      </c>
      <c r="C301" s="17">
        <f>SUM(C302:C304)</f>
        <v>0</v>
      </c>
      <c r="D301" s="22">
        <f t="shared" si="77"/>
        <v>667981.48</v>
      </c>
      <c r="E301" s="17">
        <f>SUM(E302:E304)</f>
        <v>23000</v>
      </c>
      <c r="F301" s="17">
        <f>SUM(F302:F304)</f>
        <v>0</v>
      </c>
      <c r="G301" s="17">
        <f aca="true" t="shared" si="88" ref="G301:L301">SUM(G302:G304)</f>
        <v>0</v>
      </c>
      <c r="H301" s="17">
        <f t="shared" si="88"/>
        <v>0</v>
      </c>
      <c r="I301" s="17">
        <f t="shared" si="88"/>
        <v>294981.48</v>
      </c>
      <c r="J301" s="17">
        <f t="shared" si="88"/>
        <v>0</v>
      </c>
      <c r="K301" s="17">
        <f t="shared" si="88"/>
        <v>0</v>
      </c>
      <c r="L301" s="17">
        <f t="shared" si="88"/>
        <v>260000</v>
      </c>
      <c r="M301" s="17">
        <f>SUM(M302:M304)</f>
        <v>90000</v>
      </c>
    </row>
    <row r="302" spans="1:13" ht="39.75" customHeight="1">
      <c r="A302" s="24">
        <v>444100</v>
      </c>
      <c r="B302" s="37" t="s">
        <v>307</v>
      </c>
      <c r="C302" s="27"/>
      <c r="D302" s="22">
        <f>SUM(E302:M302)</f>
        <v>240000</v>
      </c>
      <c r="E302" s="27"/>
      <c r="F302" s="27"/>
      <c r="G302" s="27"/>
      <c r="H302" s="27"/>
      <c r="J302" s="27"/>
      <c r="K302" s="27"/>
      <c r="L302" s="27">
        <v>220000</v>
      </c>
      <c r="M302" s="27">
        <v>20000</v>
      </c>
    </row>
    <row r="303" spans="1:13" ht="39.75" customHeight="1">
      <c r="A303" s="24">
        <v>444200</v>
      </c>
      <c r="B303" s="37" t="s">
        <v>308</v>
      </c>
      <c r="C303" s="27"/>
      <c r="D303" s="22">
        <f>SUM(E303:M303)</f>
        <v>427981.48</v>
      </c>
      <c r="E303" s="27">
        <v>23000</v>
      </c>
      <c r="F303" s="27"/>
      <c r="G303" s="27"/>
      <c r="H303" s="27"/>
      <c r="I303" s="74">
        <v>294981.48</v>
      </c>
      <c r="J303" s="27"/>
      <c r="K303" s="27"/>
      <c r="L303" s="27">
        <v>40000</v>
      </c>
      <c r="M303" s="27">
        <v>70000</v>
      </c>
    </row>
    <row r="304" spans="1:13" ht="39.75" customHeight="1">
      <c r="A304" s="24">
        <v>444300</v>
      </c>
      <c r="B304" s="37" t="s">
        <v>309</v>
      </c>
      <c r="C304" s="27"/>
      <c r="D304" s="22">
        <f t="shared" si="77"/>
        <v>0</v>
      </c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s="23" customFormat="1" ht="39.75" customHeight="1">
      <c r="A305" s="19">
        <v>450000</v>
      </c>
      <c r="B305" s="31" t="s">
        <v>310</v>
      </c>
      <c r="C305" s="17">
        <f>SUM(C306,C309,C312,C315)</f>
        <v>0</v>
      </c>
      <c r="D305" s="22">
        <f t="shared" si="77"/>
        <v>0</v>
      </c>
      <c r="E305" s="17">
        <f>SUM(E306,E309,E312,E315)</f>
        <v>0</v>
      </c>
      <c r="F305" s="17">
        <f>SUM(F306,F309,F312,F315)</f>
        <v>0</v>
      </c>
      <c r="G305" s="17">
        <f aca="true" t="shared" si="89" ref="G305:M305">SUM(G306,G309,G312,G315)</f>
        <v>0</v>
      </c>
      <c r="H305" s="17">
        <f t="shared" si="89"/>
        <v>0</v>
      </c>
      <c r="I305" s="17">
        <f t="shared" si="89"/>
        <v>0</v>
      </c>
      <c r="J305" s="17">
        <f t="shared" si="89"/>
        <v>0</v>
      </c>
      <c r="K305" s="17">
        <f t="shared" si="89"/>
        <v>0</v>
      </c>
      <c r="L305" s="17">
        <f t="shared" si="89"/>
        <v>0</v>
      </c>
      <c r="M305" s="17">
        <f t="shared" si="89"/>
        <v>0</v>
      </c>
    </row>
    <row r="306" spans="1:13" s="23" customFormat="1" ht="39.75" customHeight="1">
      <c r="A306" s="19">
        <v>451000</v>
      </c>
      <c r="B306" s="31" t="s">
        <v>311</v>
      </c>
      <c r="C306" s="17">
        <f>SUM(C307:C308)</f>
        <v>0</v>
      </c>
      <c r="D306" s="22">
        <f t="shared" si="77"/>
        <v>0</v>
      </c>
      <c r="E306" s="17">
        <f>SUM(E307:E308)</f>
        <v>0</v>
      </c>
      <c r="F306" s="17">
        <f>SUM(F307:F308)</f>
        <v>0</v>
      </c>
      <c r="G306" s="17">
        <f aca="true" t="shared" si="90" ref="G306:M306">SUM(G307:G308)</f>
        <v>0</v>
      </c>
      <c r="H306" s="17">
        <f t="shared" si="90"/>
        <v>0</v>
      </c>
      <c r="I306" s="17">
        <f t="shared" si="90"/>
        <v>0</v>
      </c>
      <c r="J306" s="17">
        <f t="shared" si="90"/>
        <v>0</v>
      </c>
      <c r="K306" s="17">
        <f t="shared" si="90"/>
        <v>0</v>
      </c>
      <c r="L306" s="17">
        <f t="shared" si="90"/>
        <v>0</v>
      </c>
      <c r="M306" s="17">
        <f t="shared" si="90"/>
        <v>0</v>
      </c>
    </row>
    <row r="307" spans="1:13" ht="39.75" customHeight="1">
      <c r="A307" s="24">
        <v>451100</v>
      </c>
      <c r="B307" s="37" t="s">
        <v>312</v>
      </c>
      <c r="C307" s="27"/>
      <c r="D307" s="22">
        <f t="shared" si="77"/>
        <v>0</v>
      </c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39.75" customHeight="1">
      <c r="A308" s="24">
        <v>451200</v>
      </c>
      <c r="B308" s="37" t="s">
        <v>313</v>
      </c>
      <c r="C308" s="27"/>
      <c r="D308" s="22">
        <f t="shared" si="77"/>
        <v>0</v>
      </c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s="23" customFormat="1" ht="39.75" customHeight="1">
      <c r="A309" s="19">
        <v>452000</v>
      </c>
      <c r="B309" s="31" t="s">
        <v>314</v>
      </c>
      <c r="C309" s="17">
        <f>SUM(C310:C311)</f>
        <v>0</v>
      </c>
      <c r="D309" s="22">
        <f t="shared" si="77"/>
        <v>0</v>
      </c>
      <c r="E309" s="17">
        <f>SUM(E310:E311)</f>
        <v>0</v>
      </c>
      <c r="F309" s="17">
        <f>SUM(F310:F311)</f>
        <v>0</v>
      </c>
      <c r="G309" s="17">
        <f aca="true" t="shared" si="91" ref="G309:M309">SUM(G310:G311)</f>
        <v>0</v>
      </c>
      <c r="H309" s="17">
        <f t="shared" si="91"/>
        <v>0</v>
      </c>
      <c r="I309" s="17">
        <f t="shared" si="91"/>
        <v>0</v>
      </c>
      <c r="J309" s="17">
        <f t="shared" si="91"/>
        <v>0</v>
      </c>
      <c r="K309" s="17">
        <f t="shared" si="91"/>
        <v>0</v>
      </c>
      <c r="L309" s="17">
        <f t="shared" si="91"/>
        <v>0</v>
      </c>
      <c r="M309" s="17">
        <f t="shared" si="91"/>
        <v>0</v>
      </c>
    </row>
    <row r="310" spans="1:13" ht="39.75" customHeight="1">
      <c r="A310" s="24">
        <v>452100</v>
      </c>
      <c r="B310" s="37" t="s">
        <v>315</v>
      </c>
      <c r="C310" s="27"/>
      <c r="D310" s="22">
        <f t="shared" si="77"/>
        <v>0</v>
      </c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39.75" customHeight="1">
      <c r="A311" s="24">
        <v>452200</v>
      </c>
      <c r="B311" s="37" t="s">
        <v>316</v>
      </c>
      <c r="C311" s="27"/>
      <c r="D311" s="22">
        <f t="shared" si="77"/>
        <v>0</v>
      </c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s="23" customFormat="1" ht="39.75" customHeight="1">
      <c r="A312" s="19">
        <v>453000</v>
      </c>
      <c r="B312" s="31" t="s">
        <v>317</v>
      </c>
      <c r="C312" s="17">
        <f>SUM(C313:C314)</f>
        <v>0</v>
      </c>
      <c r="D312" s="22">
        <f t="shared" si="77"/>
        <v>0</v>
      </c>
      <c r="E312" s="17">
        <f>SUM(E313:E314)</f>
        <v>0</v>
      </c>
      <c r="F312" s="17">
        <f>SUM(F313:F314)</f>
        <v>0</v>
      </c>
      <c r="G312" s="17">
        <f aca="true" t="shared" si="92" ref="G312:M312">SUM(G313:G314)</f>
        <v>0</v>
      </c>
      <c r="H312" s="17">
        <f t="shared" si="92"/>
        <v>0</v>
      </c>
      <c r="I312" s="17">
        <f t="shared" si="92"/>
        <v>0</v>
      </c>
      <c r="J312" s="17">
        <f t="shared" si="92"/>
        <v>0</v>
      </c>
      <c r="K312" s="17">
        <f t="shared" si="92"/>
        <v>0</v>
      </c>
      <c r="L312" s="17">
        <f t="shared" si="92"/>
        <v>0</v>
      </c>
      <c r="M312" s="17">
        <f t="shared" si="92"/>
        <v>0</v>
      </c>
    </row>
    <row r="313" spans="1:13" ht="39.75" customHeight="1">
      <c r="A313" s="24">
        <v>453100</v>
      </c>
      <c r="B313" s="37" t="s">
        <v>318</v>
      </c>
      <c r="C313" s="27"/>
      <c r="D313" s="22">
        <f t="shared" si="77"/>
        <v>0</v>
      </c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39.75" customHeight="1">
      <c r="A314" s="24">
        <v>453200</v>
      </c>
      <c r="B314" s="37" t="s">
        <v>319</v>
      </c>
      <c r="C314" s="27"/>
      <c r="D314" s="22">
        <f t="shared" si="77"/>
        <v>0</v>
      </c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s="23" customFormat="1" ht="39.75" customHeight="1">
      <c r="A315" s="19">
        <v>454000</v>
      </c>
      <c r="B315" s="31" t="s">
        <v>320</v>
      </c>
      <c r="C315" s="17">
        <f>SUM(C316:C317)</f>
        <v>0</v>
      </c>
      <c r="D315" s="22">
        <f t="shared" si="77"/>
        <v>0</v>
      </c>
      <c r="E315" s="17">
        <f>SUM(E316:E317)</f>
        <v>0</v>
      </c>
      <c r="F315" s="17">
        <f>SUM(F316:F317)</f>
        <v>0</v>
      </c>
      <c r="G315" s="17">
        <f aca="true" t="shared" si="93" ref="G315:M315">SUM(G316:G317)</f>
        <v>0</v>
      </c>
      <c r="H315" s="17">
        <f t="shared" si="93"/>
        <v>0</v>
      </c>
      <c r="I315" s="17">
        <f t="shared" si="93"/>
        <v>0</v>
      </c>
      <c r="J315" s="17">
        <f t="shared" si="93"/>
        <v>0</v>
      </c>
      <c r="K315" s="17">
        <f t="shared" si="93"/>
        <v>0</v>
      </c>
      <c r="L315" s="17">
        <f t="shared" si="93"/>
        <v>0</v>
      </c>
      <c r="M315" s="17">
        <f t="shared" si="93"/>
        <v>0</v>
      </c>
    </row>
    <row r="316" spans="1:13" ht="39.75" customHeight="1">
      <c r="A316" s="24">
        <v>454100</v>
      </c>
      <c r="B316" s="37" t="s">
        <v>321</v>
      </c>
      <c r="C316" s="27"/>
      <c r="D316" s="22">
        <f t="shared" si="77"/>
        <v>0</v>
      </c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39.75" customHeight="1">
      <c r="A317" s="24">
        <v>454200</v>
      </c>
      <c r="B317" s="37" t="s">
        <v>322</v>
      </c>
      <c r="C317" s="27"/>
      <c r="D317" s="22">
        <f t="shared" si="77"/>
        <v>0</v>
      </c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s="23" customFormat="1" ht="39.75" customHeight="1">
      <c r="A318" s="19">
        <v>460000</v>
      </c>
      <c r="B318" s="31" t="s">
        <v>323</v>
      </c>
      <c r="C318" s="17">
        <f>SUM(C319,C322,C325,C328,C331)</f>
        <v>0</v>
      </c>
      <c r="D318" s="22">
        <f t="shared" si="77"/>
        <v>0</v>
      </c>
      <c r="E318" s="17">
        <f aca="true" t="shared" si="94" ref="E318:M318">SUM(E319,E322,E325,E328,E331)</f>
        <v>0</v>
      </c>
      <c r="F318" s="17">
        <f>SUM(F319,F322,F325,F328,F331)</f>
        <v>0</v>
      </c>
      <c r="G318" s="17">
        <f t="shared" si="94"/>
        <v>0</v>
      </c>
      <c r="H318" s="17">
        <f t="shared" si="94"/>
        <v>0</v>
      </c>
      <c r="I318" s="17">
        <f t="shared" si="94"/>
        <v>0</v>
      </c>
      <c r="J318" s="17">
        <f t="shared" si="94"/>
        <v>0</v>
      </c>
      <c r="K318" s="17">
        <f t="shared" si="94"/>
        <v>0</v>
      </c>
      <c r="L318" s="17">
        <f t="shared" si="94"/>
        <v>0</v>
      </c>
      <c r="M318" s="17">
        <f t="shared" si="94"/>
        <v>0</v>
      </c>
    </row>
    <row r="319" spans="1:13" s="23" customFormat="1" ht="39.75" customHeight="1">
      <c r="A319" s="19">
        <v>461000</v>
      </c>
      <c r="B319" s="31" t="s">
        <v>324</v>
      </c>
      <c r="C319" s="17">
        <f>SUM(C320:C321)</f>
        <v>0</v>
      </c>
      <c r="D319" s="22">
        <f t="shared" si="77"/>
        <v>0</v>
      </c>
      <c r="E319" s="17">
        <f>SUM(E320:E321)</f>
        <v>0</v>
      </c>
      <c r="F319" s="17">
        <f>SUM(F320:F321)</f>
        <v>0</v>
      </c>
      <c r="G319" s="17">
        <f aca="true" t="shared" si="95" ref="G319:M319">SUM(G320:G321)</f>
        <v>0</v>
      </c>
      <c r="H319" s="17">
        <f t="shared" si="95"/>
        <v>0</v>
      </c>
      <c r="I319" s="17">
        <f t="shared" si="95"/>
        <v>0</v>
      </c>
      <c r="J319" s="17">
        <f t="shared" si="95"/>
        <v>0</v>
      </c>
      <c r="K319" s="17">
        <f t="shared" si="95"/>
        <v>0</v>
      </c>
      <c r="L319" s="17">
        <f t="shared" si="95"/>
        <v>0</v>
      </c>
      <c r="M319" s="17">
        <f t="shared" si="95"/>
        <v>0</v>
      </c>
    </row>
    <row r="320" spans="1:13" ht="39.75" customHeight="1">
      <c r="A320" s="24">
        <v>461100</v>
      </c>
      <c r="B320" s="37" t="s">
        <v>325</v>
      </c>
      <c r="C320" s="27"/>
      <c r="D320" s="22">
        <f t="shared" si="77"/>
        <v>0</v>
      </c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39.75" customHeight="1">
      <c r="A321" s="24">
        <v>461200</v>
      </c>
      <c r="B321" s="37" t="s">
        <v>326</v>
      </c>
      <c r="C321" s="27"/>
      <c r="D321" s="22">
        <f t="shared" si="77"/>
        <v>0</v>
      </c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s="23" customFormat="1" ht="39.75" customHeight="1">
      <c r="A322" s="19">
        <v>462000</v>
      </c>
      <c r="B322" s="31" t="s">
        <v>327</v>
      </c>
      <c r="C322" s="17">
        <f>SUM(C323:C324)</f>
        <v>0</v>
      </c>
      <c r="D322" s="22">
        <f t="shared" si="77"/>
        <v>0</v>
      </c>
      <c r="E322" s="17">
        <f>SUM(E323:E324)</f>
        <v>0</v>
      </c>
      <c r="F322" s="17">
        <f>SUM(F323:F324)</f>
        <v>0</v>
      </c>
      <c r="G322" s="17">
        <f aca="true" t="shared" si="96" ref="G322:M322">SUM(G323:G324)</f>
        <v>0</v>
      </c>
      <c r="H322" s="17">
        <f t="shared" si="96"/>
        <v>0</v>
      </c>
      <c r="I322" s="17">
        <f t="shared" si="96"/>
        <v>0</v>
      </c>
      <c r="J322" s="17">
        <f t="shared" si="96"/>
        <v>0</v>
      </c>
      <c r="K322" s="17">
        <f t="shared" si="96"/>
        <v>0</v>
      </c>
      <c r="L322" s="17">
        <f t="shared" si="96"/>
        <v>0</v>
      </c>
      <c r="M322" s="17">
        <f t="shared" si="96"/>
        <v>0</v>
      </c>
    </row>
    <row r="323" spans="1:13" ht="39.75" customHeight="1">
      <c r="A323" s="24">
        <v>462100</v>
      </c>
      <c r="B323" s="37" t="s">
        <v>328</v>
      </c>
      <c r="C323" s="27"/>
      <c r="D323" s="22">
        <f t="shared" si="77"/>
        <v>0</v>
      </c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39.75" customHeight="1">
      <c r="A324" s="24">
        <v>462200</v>
      </c>
      <c r="B324" s="37" t="s">
        <v>329</v>
      </c>
      <c r="C324" s="27"/>
      <c r="D324" s="22">
        <f t="shared" si="77"/>
        <v>0</v>
      </c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s="23" customFormat="1" ht="39.75" customHeight="1">
      <c r="A325" s="19">
        <v>463000</v>
      </c>
      <c r="B325" s="31" t="s">
        <v>330</v>
      </c>
      <c r="C325" s="17">
        <f>SUM(C326:C327)</f>
        <v>0</v>
      </c>
      <c r="D325" s="22">
        <f aca="true" t="shared" si="97" ref="D325:D388">SUM(E325:M325)</f>
        <v>0</v>
      </c>
      <c r="E325" s="17">
        <f>SUM(E326:E327)</f>
        <v>0</v>
      </c>
      <c r="F325" s="17">
        <f>SUM(F326:F327)</f>
        <v>0</v>
      </c>
      <c r="G325" s="17">
        <f aca="true" t="shared" si="98" ref="G325:M325">SUM(G326:G327)</f>
        <v>0</v>
      </c>
      <c r="H325" s="17">
        <f t="shared" si="98"/>
        <v>0</v>
      </c>
      <c r="I325" s="17">
        <f t="shared" si="98"/>
        <v>0</v>
      </c>
      <c r="J325" s="17">
        <f t="shared" si="98"/>
        <v>0</v>
      </c>
      <c r="K325" s="17">
        <f t="shared" si="98"/>
        <v>0</v>
      </c>
      <c r="L325" s="17">
        <f t="shared" si="98"/>
        <v>0</v>
      </c>
      <c r="M325" s="17">
        <f t="shared" si="98"/>
        <v>0</v>
      </c>
    </row>
    <row r="326" spans="1:13" ht="39.75" customHeight="1">
      <c r="A326" s="24">
        <v>463100</v>
      </c>
      <c r="B326" s="37" t="s">
        <v>331</v>
      </c>
      <c r="C326" s="27"/>
      <c r="D326" s="22">
        <f t="shared" si="97"/>
        <v>0</v>
      </c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39.75" customHeight="1">
      <c r="A327" s="24">
        <v>463200</v>
      </c>
      <c r="B327" s="37" t="s">
        <v>332</v>
      </c>
      <c r="C327" s="27"/>
      <c r="D327" s="22">
        <f t="shared" si="97"/>
        <v>0</v>
      </c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s="23" customFormat="1" ht="39.75" customHeight="1">
      <c r="A328" s="19">
        <v>464000</v>
      </c>
      <c r="B328" s="31" t="s">
        <v>333</v>
      </c>
      <c r="C328" s="17">
        <f>SUM(C329:C330)</f>
        <v>0</v>
      </c>
      <c r="D328" s="22">
        <f t="shared" si="97"/>
        <v>0</v>
      </c>
      <c r="E328" s="17">
        <f>SUM(E329:E330)</f>
        <v>0</v>
      </c>
      <c r="F328" s="17">
        <f>SUM(F329:F330)</f>
        <v>0</v>
      </c>
      <c r="G328" s="17">
        <f aca="true" t="shared" si="99" ref="G328:M328">SUM(G329:G330)</f>
        <v>0</v>
      </c>
      <c r="H328" s="17">
        <f t="shared" si="99"/>
        <v>0</v>
      </c>
      <c r="I328" s="17">
        <f t="shared" si="99"/>
        <v>0</v>
      </c>
      <c r="J328" s="17">
        <f t="shared" si="99"/>
        <v>0</v>
      </c>
      <c r="K328" s="17">
        <f t="shared" si="99"/>
        <v>0</v>
      </c>
      <c r="L328" s="17">
        <f t="shared" si="99"/>
        <v>0</v>
      </c>
      <c r="M328" s="17">
        <f t="shared" si="99"/>
        <v>0</v>
      </c>
    </row>
    <row r="329" spans="1:13" ht="39.75" customHeight="1">
      <c r="A329" s="24">
        <v>464100</v>
      </c>
      <c r="B329" s="37" t="s">
        <v>334</v>
      </c>
      <c r="C329" s="27"/>
      <c r="D329" s="22">
        <f t="shared" si="97"/>
        <v>0</v>
      </c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39.75" customHeight="1">
      <c r="A330" s="24">
        <v>464200</v>
      </c>
      <c r="B330" s="37" t="s">
        <v>335</v>
      </c>
      <c r="C330" s="27"/>
      <c r="D330" s="22">
        <f t="shared" si="97"/>
        <v>0</v>
      </c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39.75" customHeight="1">
      <c r="A331" s="14">
        <v>465000</v>
      </c>
      <c r="B331" s="16" t="s">
        <v>336</v>
      </c>
      <c r="C331" s="29">
        <f>SUM(C332:C333)</f>
        <v>0</v>
      </c>
      <c r="D331" s="30">
        <f t="shared" si="97"/>
        <v>0</v>
      </c>
      <c r="E331" s="30">
        <f aca="true" t="shared" si="100" ref="E331:M331">SUM(E332:E333)</f>
        <v>0</v>
      </c>
      <c r="F331" s="30">
        <f>SUM(F332:F333)</f>
        <v>0</v>
      </c>
      <c r="G331" s="30">
        <f t="shared" si="100"/>
        <v>0</v>
      </c>
      <c r="H331" s="30">
        <f t="shared" si="100"/>
        <v>0</v>
      </c>
      <c r="I331" s="30">
        <f t="shared" si="100"/>
        <v>0</v>
      </c>
      <c r="J331" s="30">
        <f t="shared" si="100"/>
        <v>0</v>
      </c>
      <c r="K331" s="30">
        <f t="shared" si="100"/>
        <v>0</v>
      </c>
      <c r="L331" s="30">
        <f t="shared" si="100"/>
        <v>0</v>
      </c>
      <c r="M331" s="30">
        <f t="shared" si="100"/>
        <v>0</v>
      </c>
    </row>
    <row r="332" spans="1:13" ht="39.75" customHeight="1">
      <c r="A332" s="24">
        <v>465100</v>
      </c>
      <c r="B332" s="37" t="s">
        <v>337</v>
      </c>
      <c r="C332" s="27"/>
      <c r="D332" s="30">
        <f t="shared" si="97"/>
        <v>0</v>
      </c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39.75" customHeight="1">
      <c r="A333" s="24">
        <v>465200</v>
      </c>
      <c r="B333" s="37" t="s">
        <v>338</v>
      </c>
      <c r="C333" s="27"/>
      <c r="D333" s="30">
        <f t="shared" si="97"/>
        <v>0</v>
      </c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s="23" customFormat="1" ht="39.75" customHeight="1">
      <c r="A334" s="19">
        <v>470000</v>
      </c>
      <c r="B334" s="31" t="s">
        <v>339</v>
      </c>
      <c r="C334" s="17">
        <f>SUM(C335,C339)</f>
        <v>0</v>
      </c>
      <c r="D334" s="22">
        <f t="shared" si="97"/>
        <v>2900000</v>
      </c>
      <c r="E334" s="17">
        <f>SUM(E335,E339)</f>
        <v>2900000</v>
      </c>
      <c r="F334" s="17">
        <f>SUM(F335,F339)</f>
        <v>0</v>
      </c>
      <c r="G334" s="17">
        <f aca="true" t="shared" si="101" ref="G334:M334">SUM(G335,G339)</f>
        <v>0</v>
      </c>
      <c r="H334" s="17">
        <f t="shared" si="101"/>
        <v>0</v>
      </c>
      <c r="I334" s="17">
        <f t="shared" si="101"/>
        <v>0</v>
      </c>
      <c r="J334" s="17">
        <f t="shared" si="101"/>
        <v>0</v>
      </c>
      <c r="K334" s="17">
        <f t="shared" si="101"/>
        <v>0</v>
      </c>
      <c r="L334" s="17">
        <f t="shared" si="101"/>
        <v>0</v>
      </c>
      <c r="M334" s="17">
        <f t="shared" si="101"/>
        <v>0</v>
      </c>
    </row>
    <row r="335" spans="1:13" s="23" customFormat="1" ht="39.75" customHeight="1">
      <c r="A335" s="19">
        <v>471000</v>
      </c>
      <c r="B335" s="31" t="s">
        <v>340</v>
      </c>
      <c r="C335" s="17">
        <f>SUM(C336:C338)</f>
        <v>0</v>
      </c>
      <c r="D335" s="22">
        <f t="shared" si="97"/>
        <v>0</v>
      </c>
      <c r="E335" s="17">
        <f>SUM(E336:E338)</f>
        <v>0</v>
      </c>
      <c r="F335" s="17">
        <f>SUM(F336:F338)</f>
        <v>0</v>
      </c>
      <c r="G335" s="17">
        <f aca="true" t="shared" si="102" ref="G335:M335">SUM(G336:G338)</f>
        <v>0</v>
      </c>
      <c r="H335" s="17">
        <f t="shared" si="102"/>
        <v>0</v>
      </c>
      <c r="I335" s="17">
        <f t="shared" si="102"/>
        <v>0</v>
      </c>
      <c r="J335" s="17">
        <f t="shared" si="102"/>
        <v>0</v>
      </c>
      <c r="K335" s="17">
        <f t="shared" si="102"/>
        <v>0</v>
      </c>
      <c r="L335" s="17">
        <f t="shared" si="102"/>
        <v>0</v>
      </c>
      <c r="M335" s="17">
        <f t="shared" si="102"/>
        <v>0</v>
      </c>
    </row>
    <row r="336" spans="1:13" ht="39.75" customHeight="1">
      <c r="A336" s="24">
        <v>471100</v>
      </c>
      <c r="B336" s="37" t="s">
        <v>341</v>
      </c>
      <c r="C336" s="27"/>
      <c r="D336" s="22">
        <f t="shared" si="97"/>
        <v>0</v>
      </c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39.75" customHeight="1">
      <c r="A337" s="24">
        <v>471200</v>
      </c>
      <c r="B337" s="37" t="s">
        <v>342</v>
      </c>
      <c r="C337" s="27"/>
      <c r="D337" s="22">
        <f t="shared" si="97"/>
        <v>0</v>
      </c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39.75" customHeight="1">
      <c r="A338" s="24">
        <v>471900</v>
      </c>
      <c r="B338" s="37" t="s">
        <v>343</v>
      </c>
      <c r="C338" s="27"/>
      <c r="D338" s="22">
        <f t="shared" si="97"/>
        <v>0</v>
      </c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s="23" customFormat="1" ht="39.75" customHeight="1">
      <c r="A339" s="19">
        <v>472000</v>
      </c>
      <c r="B339" s="31" t="s">
        <v>344</v>
      </c>
      <c r="C339" s="17">
        <f>SUM(C340:C348)</f>
        <v>0</v>
      </c>
      <c r="D339" s="22">
        <f t="shared" si="97"/>
        <v>2900000</v>
      </c>
      <c r="E339" s="17">
        <v>2900000</v>
      </c>
      <c r="F339" s="17">
        <f>SUM(F340:F348)</f>
        <v>0</v>
      </c>
      <c r="G339" s="17">
        <f aca="true" t="shared" si="103" ref="G339:M339">SUM(G340:G348)</f>
        <v>0</v>
      </c>
      <c r="H339" s="17">
        <f t="shared" si="103"/>
        <v>0</v>
      </c>
      <c r="I339" s="17">
        <f t="shared" si="103"/>
        <v>0</v>
      </c>
      <c r="J339" s="17">
        <f t="shared" si="103"/>
        <v>0</v>
      </c>
      <c r="K339" s="17">
        <f t="shared" si="103"/>
        <v>0</v>
      </c>
      <c r="L339" s="17">
        <f t="shared" si="103"/>
        <v>0</v>
      </c>
      <c r="M339" s="17">
        <f t="shared" si="103"/>
        <v>0</v>
      </c>
    </row>
    <row r="340" spans="1:13" ht="39.75" customHeight="1">
      <c r="A340" s="24">
        <v>472100</v>
      </c>
      <c r="B340" s="37" t="s">
        <v>345</v>
      </c>
      <c r="C340" s="27"/>
      <c r="D340" s="22">
        <f t="shared" si="97"/>
        <v>0</v>
      </c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39.75" customHeight="1">
      <c r="A341" s="24">
        <v>472200</v>
      </c>
      <c r="B341" s="37" t="s">
        <v>346</v>
      </c>
      <c r="C341" s="27"/>
      <c r="D341" s="22">
        <f t="shared" si="97"/>
        <v>0</v>
      </c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39.75" customHeight="1">
      <c r="A342" s="24">
        <v>472300</v>
      </c>
      <c r="B342" s="37" t="s">
        <v>347</v>
      </c>
      <c r="C342" s="27"/>
      <c r="D342" s="22">
        <f t="shared" si="97"/>
        <v>2900000</v>
      </c>
      <c r="E342" s="27">
        <v>2900000</v>
      </c>
      <c r="F342" s="27"/>
      <c r="G342" s="27"/>
      <c r="H342" s="27"/>
      <c r="I342" s="27"/>
      <c r="J342" s="27"/>
      <c r="K342" s="27"/>
      <c r="L342" s="27"/>
      <c r="M342" s="27"/>
    </row>
    <row r="343" spans="1:13" ht="39.75" customHeight="1">
      <c r="A343" s="24">
        <v>472400</v>
      </c>
      <c r="B343" s="37" t="s">
        <v>348</v>
      </c>
      <c r="C343" s="27"/>
      <c r="D343" s="22">
        <f t="shared" si="97"/>
        <v>0</v>
      </c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39.75" customHeight="1">
      <c r="A344" s="24">
        <v>472500</v>
      </c>
      <c r="B344" s="37" t="s">
        <v>349</v>
      </c>
      <c r="C344" s="27"/>
      <c r="D344" s="22">
        <f t="shared" si="97"/>
        <v>0</v>
      </c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39.75" customHeight="1">
      <c r="A345" s="24">
        <v>472600</v>
      </c>
      <c r="B345" s="37" t="s">
        <v>350</v>
      </c>
      <c r="C345" s="27"/>
      <c r="D345" s="22">
        <f t="shared" si="97"/>
        <v>0</v>
      </c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39.75" customHeight="1">
      <c r="A346" s="24">
        <v>472700</v>
      </c>
      <c r="B346" s="37" t="s">
        <v>351</v>
      </c>
      <c r="C346" s="27"/>
      <c r="D346" s="22">
        <f t="shared" si="97"/>
        <v>0</v>
      </c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39.75" customHeight="1">
      <c r="A347" s="24">
        <v>472800</v>
      </c>
      <c r="B347" s="37" t="s">
        <v>352</v>
      </c>
      <c r="C347" s="27"/>
      <c r="D347" s="22">
        <f t="shared" si="97"/>
        <v>0</v>
      </c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39.75" customHeight="1">
      <c r="A348" s="24">
        <v>472900</v>
      </c>
      <c r="B348" s="37" t="s">
        <v>353</v>
      </c>
      <c r="C348" s="27"/>
      <c r="D348" s="22">
        <f t="shared" si="97"/>
        <v>0</v>
      </c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s="23" customFormat="1" ht="39.75" customHeight="1">
      <c r="A349" s="19">
        <v>480000</v>
      </c>
      <c r="B349" s="31" t="s">
        <v>354</v>
      </c>
      <c r="C349" s="17">
        <f>SUM(C350,C353,C357,C359,C362,C364)</f>
        <v>0</v>
      </c>
      <c r="D349" s="22">
        <f t="shared" si="97"/>
        <v>938000</v>
      </c>
      <c r="E349" s="17">
        <f aca="true" t="shared" si="104" ref="E349:M349">SUM(E350,E353,E357,E359,E362,E364)</f>
        <v>98000</v>
      </c>
      <c r="F349" s="17">
        <f>SUM(F350,F353,F357,F359,F362,F364)</f>
        <v>0</v>
      </c>
      <c r="G349" s="17">
        <f t="shared" si="104"/>
        <v>0</v>
      </c>
      <c r="H349" s="17">
        <f t="shared" si="104"/>
        <v>0</v>
      </c>
      <c r="I349" s="17">
        <f t="shared" si="104"/>
        <v>0</v>
      </c>
      <c r="J349" s="17">
        <f t="shared" si="104"/>
        <v>0</v>
      </c>
      <c r="K349" s="17">
        <f t="shared" si="104"/>
        <v>0</v>
      </c>
      <c r="L349" s="17">
        <f t="shared" si="104"/>
        <v>710000</v>
      </c>
      <c r="M349" s="17">
        <f t="shared" si="104"/>
        <v>130000</v>
      </c>
    </row>
    <row r="350" spans="1:13" s="23" customFormat="1" ht="39.75" customHeight="1">
      <c r="A350" s="19">
        <v>481000</v>
      </c>
      <c r="B350" s="31" t="s">
        <v>355</v>
      </c>
      <c r="C350" s="17">
        <f>SUM(C351:C352)</f>
        <v>0</v>
      </c>
      <c r="D350" s="22">
        <f t="shared" si="97"/>
        <v>0</v>
      </c>
      <c r="E350" s="17">
        <f>SUM(E351:E352)</f>
        <v>0</v>
      </c>
      <c r="F350" s="17">
        <f>SUM(F351:F352)</f>
        <v>0</v>
      </c>
      <c r="G350" s="17">
        <f aca="true" t="shared" si="105" ref="G350:M350">SUM(G351:G352)</f>
        <v>0</v>
      </c>
      <c r="H350" s="17">
        <f t="shared" si="105"/>
        <v>0</v>
      </c>
      <c r="I350" s="17">
        <f t="shared" si="105"/>
        <v>0</v>
      </c>
      <c r="J350" s="17">
        <f t="shared" si="105"/>
        <v>0</v>
      </c>
      <c r="K350" s="17">
        <f t="shared" si="105"/>
        <v>0</v>
      </c>
      <c r="L350" s="17">
        <f t="shared" si="105"/>
        <v>0</v>
      </c>
      <c r="M350" s="17">
        <f t="shared" si="105"/>
        <v>0</v>
      </c>
    </row>
    <row r="351" spans="1:13" ht="39.75" customHeight="1">
      <c r="A351" s="24">
        <v>481100</v>
      </c>
      <c r="B351" s="37" t="s">
        <v>356</v>
      </c>
      <c r="C351" s="27"/>
      <c r="D351" s="22">
        <f t="shared" si="97"/>
        <v>0</v>
      </c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39.75" customHeight="1">
      <c r="A352" s="24">
        <v>481900</v>
      </c>
      <c r="B352" s="37" t="s">
        <v>357</v>
      </c>
      <c r="C352" s="27"/>
      <c r="D352" s="22">
        <f t="shared" si="97"/>
        <v>0</v>
      </c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s="23" customFormat="1" ht="39.75" customHeight="1">
      <c r="A353" s="19">
        <v>482000</v>
      </c>
      <c r="B353" s="31" t="s">
        <v>358</v>
      </c>
      <c r="C353" s="17">
        <f>SUM(C354:C356)</f>
        <v>0</v>
      </c>
      <c r="D353" s="22">
        <f t="shared" si="97"/>
        <v>558000</v>
      </c>
      <c r="E353" s="17">
        <f aca="true" t="shared" si="106" ref="E353:M353">SUM(E354:E356)</f>
        <v>78000</v>
      </c>
      <c r="F353" s="17">
        <f>SUM(F354:F356)</f>
        <v>0</v>
      </c>
      <c r="G353" s="17">
        <f t="shared" si="106"/>
        <v>0</v>
      </c>
      <c r="H353" s="17">
        <f t="shared" si="106"/>
        <v>0</v>
      </c>
      <c r="I353" s="17">
        <f>SUM(I354:I356)</f>
        <v>0</v>
      </c>
      <c r="J353" s="17">
        <f t="shared" si="106"/>
        <v>0</v>
      </c>
      <c r="K353" s="17">
        <f t="shared" si="106"/>
        <v>0</v>
      </c>
      <c r="L353" s="17">
        <f t="shared" si="106"/>
        <v>450000</v>
      </c>
      <c r="M353" s="17">
        <f t="shared" si="106"/>
        <v>30000</v>
      </c>
    </row>
    <row r="354" spans="1:13" ht="39.75" customHeight="1">
      <c r="A354" s="24">
        <v>482100</v>
      </c>
      <c r="B354" s="37" t="s">
        <v>359</v>
      </c>
      <c r="C354" s="27"/>
      <c r="D354" s="22">
        <f>SUM(E354:L354)</f>
        <v>505000</v>
      </c>
      <c r="E354" s="27">
        <v>75000</v>
      </c>
      <c r="F354" s="27"/>
      <c r="G354" s="27"/>
      <c r="H354" s="27"/>
      <c r="I354" s="27"/>
      <c r="J354" s="27"/>
      <c r="K354" s="27"/>
      <c r="L354" s="27">
        <v>430000</v>
      </c>
      <c r="M354" s="69"/>
    </row>
    <row r="355" spans="1:13" ht="39.75" customHeight="1">
      <c r="A355" s="24">
        <v>482200</v>
      </c>
      <c r="B355" s="37" t="s">
        <v>360</v>
      </c>
      <c r="C355" s="27"/>
      <c r="D355" s="22">
        <f>SUM(E355:M355)</f>
        <v>53000</v>
      </c>
      <c r="E355" s="27">
        <v>3000</v>
      </c>
      <c r="F355" s="27"/>
      <c r="G355" s="27"/>
      <c r="H355" s="27"/>
      <c r="J355" s="27"/>
      <c r="K355" s="27"/>
      <c r="L355" s="27">
        <v>20000</v>
      </c>
      <c r="M355" s="27">
        <v>30000</v>
      </c>
    </row>
    <row r="356" spans="1:13" ht="39.75" customHeight="1">
      <c r="A356" s="24">
        <v>482300</v>
      </c>
      <c r="B356" s="37" t="s">
        <v>361</v>
      </c>
      <c r="C356" s="27"/>
      <c r="D356" s="22">
        <f t="shared" si="97"/>
        <v>0</v>
      </c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s="23" customFormat="1" ht="39.75" customHeight="1">
      <c r="A357" s="19">
        <v>483000</v>
      </c>
      <c r="B357" s="31" t="s">
        <v>362</v>
      </c>
      <c r="C357" s="17">
        <f>SUM(C358)</f>
        <v>0</v>
      </c>
      <c r="D357" s="22">
        <f t="shared" si="97"/>
        <v>380000</v>
      </c>
      <c r="E357" s="17">
        <f>SUM(E358)</f>
        <v>20000</v>
      </c>
      <c r="F357" s="17">
        <f>SUM(F358)</f>
        <v>0</v>
      </c>
      <c r="G357" s="17">
        <f aca="true" t="shared" si="107" ref="G357:L357">SUM(G358)</f>
        <v>0</v>
      </c>
      <c r="H357" s="17">
        <f t="shared" si="107"/>
        <v>0</v>
      </c>
      <c r="I357" s="17">
        <f>SUM(I358)</f>
        <v>0</v>
      </c>
      <c r="J357" s="17">
        <f t="shared" si="107"/>
        <v>0</v>
      </c>
      <c r="K357" s="17">
        <f t="shared" si="107"/>
        <v>0</v>
      </c>
      <c r="L357" s="17">
        <f t="shared" si="107"/>
        <v>260000</v>
      </c>
      <c r="M357" s="17">
        <f>SUM(M358)</f>
        <v>100000</v>
      </c>
    </row>
    <row r="358" spans="1:13" ht="39.75" customHeight="1">
      <c r="A358" s="24">
        <v>483100</v>
      </c>
      <c r="B358" s="37" t="s">
        <v>363</v>
      </c>
      <c r="C358" s="27">
        <v>0</v>
      </c>
      <c r="D358" s="22">
        <f>SUM(E358:M358)</f>
        <v>380000</v>
      </c>
      <c r="E358" s="27">
        <v>20000</v>
      </c>
      <c r="F358" s="27"/>
      <c r="G358" s="27"/>
      <c r="H358" s="27"/>
      <c r="I358" s="27"/>
      <c r="J358" s="27"/>
      <c r="K358" s="27"/>
      <c r="L358" s="27">
        <v>260000</v>
      </c>
      <c r="M358" s="27">
        <v>100000</v>
      </c>
    </row>
    <row r="359" spans="1:13" s="23" customFormat="1" ht="39.75" customHeight="1">
      <c r="A359" s="19">
        <v>484000</v>
      </c>
      <c r="B359" s="31" t="s">
        <v>364</v>
      </c>
      <c r="C359" s="17">
        <f>SUM(C360:C361)</f>
        <v>0</v>
      </c>
      <c r="D359" s="22">
        <f t="shared" si="97"/>
        <v>0</v>
      </c>
      <c r="E359" s="17">
        <f>SUM(E360:E361)</f>
        <v>0</v>
      </c>
      <c r="F359" s="17">
        <f>SUM(F360:F361)</f>
        <v>0</v>
      </c>
      <c r="G359" s="17">
        <f aca="true" t="shared" si="108" ref="G359:M359">SUM(G360:G361)</f>
        <v>0</v>
      </c>
      <c r="H359" s="17">
        <f t="shared" si="108"/>
        <v>0</v>
      </c>
      <c r="I359" s="17">
        <f t="shared" si="108"/>
        <v>0</v>
      </c>
      <c r="J359" s="17">
        <f t="shared" si="108"/>
        <v>0</v>
      </c>
      <c r="K359" s="17">
        <f t="shared" si="108"/>
        <v>0</v>
      </c>
      <c r="L359" s="17">
        <f t="shared" si="108"/>
        <v>0</v>
      </c>
      <c r="M359" s="17">
        <f t="shared" si="108"/>
        <v>0</v>
      </c>
    </row>
    <row r="360" spans="1:13" ht="39.75" customHeight="1">
      <c r="A360" s="24">
        <v>484100</v>
      </c>
      <c r="B360" s="37" t="s">
        <v>365</v>
      </c>
      <c r="C360" s="27"/>
      <c r="D360" s="22">
        <f t="shared" si="97"/>
        <v>0</v>
      </c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39.75" customHeight="1">
      <c r="A361" s="24">
        <v>484200</v>
      </c>
      <c r="B361" s="37" t="s">
        <v>366</v>
      </c>
      <c r="C361" s="27"/>
      <c r="D361" s="22">
        <f t="shared" si="97"/>
        <v>0</v>
      </c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s="23" customFormat="1" ht="39.75" customHeight="1">
      <c r="A362" s="19">
        <v>485000</v>
      </c>
      <c r="B362" s="31" t="s">
        <v>367</v>
      </c>
      <c r="C362" s="17">
        <f>SUM(C363)</f>
        <v>0</v>
      </c>
      <c r="D362" s="22">
        <f t="shared" si="97"/>
        <v>0</v>
      </c>
      <c r="E362" s="17">
        <f>SUM(E363)</f>
        <v>0</v>
      </c>
      <c r="F362" s="17">
        <f>SUM(F363)</f>
        <v>0</v>
      </c>
      <c r="G362" s="17">
        <f aca="true" t="shared" si="109" ref="G362:M362">SUM(G363)</f>
        <v>0</v>
      </c>
      <c r="H362" s="17">
        <f t="shared" si="109"/>
        <v>0</v>
      </c>
      <c r="I362" s="17">
        <f t="shared" si="109"/>
        <v>0</v>
      </c>
      <c r="J362" s="17">
        <f t="shared" si="109"/>
        <v>0</v>
      </c>
      <c r="K362" s="17">
        <f t="shared" si="109"/>
        <v>0</v>
      </c>
      <c r="L362" s="17">
        <f t="shared" si="109"/>
        <v>0</v>
      </c>
      <c r="M362" s="17">
        <f t="shared" si="109"/>
        <v>0</v>
      </c>
    </row>
    <row r="363" spans="1:13" ht="39.75" customHeight="1">
      <c r="A363" s="24">
        <v>485100</v>
      </c>
      <c r="B363" s="37" t="s">
        <v>368</v>
      </c>
      <c r="C363" s="27"/>
      <c r="D363" s="22">
        <f t="shared" si="97"/>
        <v>0</v>
      </c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s="23" customFormat="1" ht="39.75" customHeight="1">
      <c r="A364" s="19">
        <v>489000</v>
      </c>
      <c r="B364" s="31" t="s">
        <v>369</v>
      </c>
      <c r="C364" s="17">
        <f>SUM(C365)</f>
        <v>0</v>
      </c>
      <c r="D364" s="22">
        <f t="shared" si="97"/>
        <v>0</v>
      </c>
      <c r="E364" s="17">
        <f aca="true" t="shared" si="110" ref="E364:M364">SUM(E365)</f>
        <v>0</v>
      </c>
      <c r="F364" s="17">
        <f t="shared" si="110"/>
        <v>0</v>
      </c>
      <c r="G364" s="17">
        <f t="shared" si="110"/>
        <v>0</v>
      </c>
      <c r="H364" s="17">
        <f t="shared" si="110"/>
        <v>0</v>
      </c>
      <c r="I364" s="17">
        <f t="shared" si="110"/>
        <v>0</v>
      </c>
      <c r="J364" s="17">
        <f t="shared" si="110"/>
        <v>0</v>
      </c>
      <c r="K364" s="17">
        <f t="shared" si="110"/>
        <v>0</v>
      </c>
      <c r="L364" s="17">
        <f t="shared" si="110"/>
        <v>0</v>
      </c>
      <c r="M364" s="17">
        <f t="shared" si="110"/>
        <v>0</v>
      </c>
    </row>
    <row r="365" spans="1:13" s="23" customFormat="1" ht="39.75" customHeight="1">
      <c r="A365" s="32">
        <v>489100</v>
      </c>
      <c r="B365" s="38" t="s">
        <v>370</v>
      </c>
      <c r="C365" s="39"/>
      <c r="D365" s="22">
        <f t="shared" si="97"/>
        <v>0</v>
      </c>
      <c r="E365" s="40"/>
      <c r="F365" s="40"/>
      <c r="G365" s="40"/>
      <c r="H365" s="40"/>
      <c r="I365" s="40"/>
      <c r="J365" s="40"/>
      <c r="K365" s="40"/>
      <c r="L365" s="40"/>
      <c r="M365" s="40"/>
    </row>
    <row r="366" spans="1:13" s="23" customFormat="1" ht="39.75" customHeight="1">
      <c r="A366" s="19">
        <v>500000</v>
      </c>
      <c r="B366" s="31" t="s">
        <v>371</v>
      </c>
      <c r="C366" s="17">
        <f>SUM(C367,C389,C398,C401,C409)</f>
        <v>0</v>
      </c>
      <c r="D366" s="22">
        <f t="shared" si="97"/>
        <v>24725999.6</v>
      </c>
      <c r="E366" s="17">
        <f aca="true" t="shared" si="111" ref="E366:M366">SUM(E367,E389,E398,E401,E409)</f>
        <v>0</v>
      </c>
      <c r="F366" s="17">
        <f>SUM(F367,F389,F398,F401,F409)</f>
        <v>0</v>
      </c>
      <c r="G366" s="17">
        <f t="shared" si="111"/>
        <v>0</v>
      </c>
      <c r="H366" s="17">
        <f t="shared" si="111"/>
        <v>11800000</v>
      </c>
      <c r="I366" s="17">
        <f t="shared" si="111"/>
        <v>12575999.6</v>
      </c>
      <c r="J366" s="17">
        <f t="shared" si="111"/>
        <v>0</v>
      </c>
      <c r="K366" s="17">
        <f t="shared" si="111"/>
        <v>350000</v>
      </c>
      <c r="L366" s="17">
        <f t="shared" si="111"/>
        <v>0</v>
      </c>
      <c r="M366" s="17">
        <f t="shared" si="111"/>
        <v>0</v>
      </c>
    </row>
    <row r="367" spans="1:13" s="23" customFormat="1" ht="39.75" customHeight="1">
      <c r="A367" s="19">
        <v>510000</v>
      </c>
      <c r="B367" s="31" t="s">
        <v>372</v>
      </c>
      <c r="C367" s="17">
        <f>SUM(C368,C373,C383,C385,C387)</f>
        <v>0</v>
      </c>
      <c r="D367" s="22">
        <f t="shared" si="97"/>
        <v>24725999.6</v>
      </c>
      <c r="E367" s="17">
        <f aca="true" t="shared" si="112" ref="E367:M367">SUM(E368,E373,E383,E385,E387)</f>
        <v>0</v>
      </c>
      <c r="F367" s="17">
        <f>SUM(F368,F373,F383,F385,F387)</f>
        <v>0</v>
      </c>
      <c r="G367" s="17">
        <f t="shared" si="112"/>
        <v>0</v>
      </c>
      <c r="H367" s="17">
        <f t="shared" si="112"/>
        <v>11800000</v>
      </c>
      <c r="I367" s="17">
        <f t="shared" si="112"/>
        <v>12575999.6</v>
      </c>
      <c r="J367" s="17">
        <f t="shared" si="112"/>
        <v>0</v>
      </c>
      <c r="K367" s="17">
        <f t="shared" si="112"/>
        <v>350000</v>
      </c>
      <c r="L367" s="17">
        <f t="shared" si="112"/>
        <v>0</v>
      </c>
      <c r="M367" s="17">
        <f t="shared" si="112"/>
        <v>0</v>
      </c>
    </row>
    <row r="368" spans="1:13" s="23" customFormat="1" ht="39.75" customHeight="1">
      <c r="A368" s="19">
        <v>511000</v>
      </c>
      <c r="B368" s="31" t="s">
        <v>373</v>
      </c>
      <c r="C368" s="17">
        <f>SUM(C369:C372)</f>
        <v>0</v>
      </c>
      <c r="D368" s="22">
        <f t="shared" si="97"/>
        <v>11934092</v>
      </c>
      <c r="E368" s="17">
        <f>SUM(E369:E372)</f>
        <v>0</v>
      </c>
      <c r="F368" s="17">
        <f>SUM(F369:F372)</f>
        <v>0</v>
      </c>
      <c r="G368" s="17">
        <f aca="true" t="shared" si="113" ref="G368:M368">SUM(G369:G372)</f>
        <v>0</v>
      </c>
      <c r="H368" s="17">
        <f t="shared" si="113"/>
        <v>8300000</v>
      </c>
      <c r="I368" s="17">
        <f t="shared" si="113"/>
        <v>3634092</v>
      </c>
      <c r="J368" s="17">
        <f t="shared" si="113"/>
        <v>0</v>
      </c>
      <c r="K368" s="17">
        <f t="shared" si="113"/>
        <v>0</v>
      </c>
      <c r="L368" s="17">
        <f t="shared" si="113"/>
        <v>0</v>
      </c>
      <c r="M368" s="17">
        <f t="shared" si="113"/>
        <v>0</v>
      </c>
    </row>
    <row r="369" spans="1:13" ht="39.75" customHeight="1">
      <c r="A369" s="24">
        <v>511100</v>
      </c>
      <c r="B369" s="37" t="s">
        <v>374</v>
      </c>
      <c r="C369" s="27"/>
      <c r="D369" s="22">
        <f t="shared" si="97"/>
        <v>0</v>
      </c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39.75" customHeight="1">
      <c r="A370" s="24">
        <v>511200</v>
      </c>
      <c r="B370" s="37" t="s">
        <v>375</v>
      </c>
      <c r="C370" s="27"/>
      <c r="D370" s="22">
        <f t="shared" si="97"/>
        <v>0</v>
      </c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39.75" customHeight="1">
      <c r="A371" s="24">
        <v>511300</v>
      </c>
      <c r="B371" s="37" t="s">
        <v>376</v>
      </c>
      <c r="C371" s="27"/>
      <c r="D371" s="22">
        <f t="shared" si="97"/>
        <v>11672000</v>
      </c>
      <c r="E371" s="27"/>
      <c r="F371" s="27"/>
      <c r="G371" s="27"/>
      <c r="H371" s="27">
        <v>8300000</v>
      </c>
      <c r="I371" s="27">
        <v>3372000</v>
      </c>
      <c r="J371" s="27"/>
      <c r="K371" s="27"/>
      <c r="L371" s="27"/>
      <c r="M371" s="27"/>
    </row>
    <row r="372" spans="1:13" ht="39.75" customHeight="1">
      <c r="A372" s="24">
        <v>511400</v>
      </c>
      <c r="B372" s="37" t="s">
        <v>377</v>
      </c>
      <c r="C372" s="27"/>
      <c r="D372" s="22">
        <f t="shared" si="97"/>
        <v>262092</v>
      </c>
      <c r="E372" s="27"/>
      <c r="F372" s="27"/>
      <c r="G372" s="27"/>
      <c r="H372" s="27"/>
      <c r="I372" s="27">
        <v>262092</v>
      </c>
      <c r="J372" s="27"/>
      <c r="K372" s="27"/>
      <c r="L372" s="27"/>
      <c r="M372" s="27"/>
    </row>
    <row r="373" spans="1:13" s="23" customFormat="1" ht="39.75" customHeight="1">
      <c r="A373" s="19">
        <v>512000</v>
      </c>
      <c r="B373" s="31" t="s">
        <v>378</v>
      </c>
      <c r="C373" s="17">
        <f>SUM(C374:C382)</f>
        <v>0</v>
      </c>
      <c r="D373" s="22">
        <f t="shared" si="97"/>
        <v>12791907.6</v>
      </c>
      <c r="E373" s="17">
        <f>SUM(E374:E382)</f>
        <v>0</v>
      </c>
      <c r="F373" s="17">
        <f>SUM(F374:F382)</f>
        <v>0</v>
      </c>
      <c r="G373" s="17">
        <f aca="true" t="shared" si="114" ref="G373:M373">SUM(G374:G382)</f>
        <v>0</v>
      </c>
      <c r="H373" s="17">
        <f t="shared" si="114"/>
        <v>3500000</v>
      </c>
      <c r="I373" s="17">
        <f t="shared" si="114"/>
        <v>8941907.6</v>
      </c>
      <c r="J373" s="17">
        <f t="shared" si="114"/>
        <v>0</v>
      </c>
      <c r="K373" s="17">
        <f t="shared" si="114"/>
        <v>350000</v>
      </c>
      <c r="L373" s="17">
        <f t="shared" si="114"/>
        <v>0</v>
      </c>
      <c r="M373" s="17">
        <f t="shared" si="114"/>
        <v>0</v>
      </c>
    </row>
    <row r="374" spans="1:13" ht="39.75" customHeight="1">
      <c r="A374" s="24">
        <v>512100</v>
      </c>
      <c r="B374" s="37" t="s">
        <v>379</v>
      </c>
      <c r="C374" s="27"/>
      <c r="D374" s="22">
        <f t="shared" si="97"/>
        <v>2900000</v>
      </c>
      <c r="E374" s="27"/>
      <c r="F374" s="27"/>
      <c r="G374" s="27"/>
      <c r="H374" s="27">
        <v>2900000</v>
      </c>
      <c r="I374" s="27"/>
      <c r="J374" s="27"/>
      <c r="K374" s="27"/>
      <c r="L374" s="27"/>
      <c r="M374" s="27"/>
    </row>
    <row r="375" spans="1:13" ht="39.75" customHeight="1">
      <c r="A375" s="24">
        <v>512200</v>
      </c>
      <c r="B375" s="37" t="s">
        <v>380</v>
      </c>
      <c r="C375" s="27"/>
      <c r="D375" s="22">
        <f t="shared" si="97"/>
        <v>6375534</v>
      </c>
      <c r="E375" s="27"/>
      <c r="F375" s="27"/>
      <c r="G375" s="27"/>
      <c r="H375" s="27">
        <v>600000</v>
      </c>
      <c r="I375" s="27">
        <v>5625534</v>
      </c>
      <c r="J375" s="27"/>
      <c r="K375" s="27">
        <v>150000</v>
      </c>
      <c r="L375" s="27"/>
      <c r="M375" s="27"/>
    </row>
    <row r="376" spans="1:13" ht="39.75" customHeight="1">
      <c r="A376" s="24">
        <v>512300</v>
      </c>
      <c r="B376" s="37" t="s">
        <v>381</v>
      </c>
      <c r="C376" s="27"/>
      <c r="D376" s="22">
        <f t="shared" si="97"/>
        <v>0</v>
      </c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39.75" customHeight="1">
      <c r="A377" s="24">
        <v>512400</v>
      </c>
      <c r="B377" s="37" t="s">
        <v>382</v>
      </c>
      <c r="C377" s="27"/>
      <c r="D377" s="22">
        <f t="shared" si="97"/>
        <v>0</v>
      </c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39.75" customHeight="1">
      <c r="A378" s="24">
        <v>512500</v>
      </c>
      <c r="B378" s="37" t="s">
        <v>383</v>
      </c>
      <c r="C378" s="27"/>
      <c r="D378" s="22">
        <f t="shared" si="97"/>
        <v>92373.6</v>
      </c>
      <c r="E378" s="27"/>
      <c r="F378" s="27"/>
      <c r="G378" s="27"/>
      <c r="H378" s="27"/>
      <c r="I378" s="27">
        <v>92373.6</v>
      </c>
      <c r="J378" s="27"/>
      <c r="K378" s="27"/>
      <c r="L378" s="27"/>
      <c r="M378" s="27"/>
    </row>
    <row r="379" spans="1:13" ht="39.75" customHeight="1">
      <c r="A379" s="24">
        <v>512600</v>
      </c>
      <c r="B379" s="37" t="s">
        <v>384</v>
      </c>
      <c r="C379" s="27"/>
      <c r="D379" s="22">
        <f t="shared" si="97"/>
        <v>200000</v>
      </c>
      <c r="E379" s="27"/>
      <c r="F379" s="27"/>
      <c r="G379" s="27"/>
      <c r="H379" s="27"/>
      <c r="I379" s="27"/>
      <c r="J379" s="27"/>
      <c r="K379" s="27">
        <v>200000</v>
      </c>
      <c r="L379" s="27"/>
      <c r="M379" s="27"/>
    </row>
    <row r="380" spans="1:13" ht="39.75" customHeight="1">
      <c r="A380" s="24">
        <v>512700</v>
      </c>
      <c r="B380" s="37" t="s">
        <v>385</v>
      </c>
      <c r="C380" s="27"/>
      <c r="D380" s="22">
        <f t="shared" si="97"/>
        <v>0</v>
      </c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39.75" customHeight="1">
      <c r="A381" s="24">
        <v>512800</v>
      </c>
      <c r="B381" s="37" t="s">
        <v>386</v>
      </c>
      <c r="C381" s="27"/>
      <c r="D381" s="22">
        <f t="shared" si="97"/>
        <v>3224000</v>
      </c>
      <c r="E381" s="27"/>
      <c r="F381" s="27"/>
      <c r="G381" s="27"/>
      <c r="H381" s="27"/>
      <c r="I381" s="27">
        <v>3224000</v>
      </c>
      <c r="J381" s="27"/>
      <c r="K381" s="27"/>
      <c r="L381" s="27"/>
      <c r="M381" s="27"/>
    </row>
    <row r="382" spans="1:13" ht="39.75" customHeight="1">
      <c r="A382" s="24">
        <v>512900</v>
      </c>
      <c r="B382" s="37" t="s">
        <v>387</v>
      </c>
      <c r="C382" s="27"/>
      <c r="D382" s="22">
        <f t="shared" si="97"/>
        <v>0</v>
      </c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39.75" customHeight="1">
      <c r="A383" s="14">
        <v>513000</v>
      </c>
      <c r="B383" s="16" t="s">
        <v>388</v>
      </c>
      <c r="C383" s="29">
        <f>SUM(C384)</f>
        <v>0</v>
      </c>
      <c r="D383" s="30">
        <f t="shared" si="97"/>
        <v>0</v>
      </c>
      <c r="E383" s="30">
        <f aca="true" t="shared" si="115" ref="E383:M383">SUM(E384)</f>
        <v>0</v>
      </c>
      <c r="F383" s="30">
        <f t="shared" si="115"/>
        <v>0</v>
      </c>
      <c r="G383" s="30">
        <f t="shared" si="115"/>
        <v>0</v>
      </c>
      <c r="H383" s="30">
        <f t="shared" si="115"/>
        <v>0</v>
      </c>
      <c r="I383" s="30">
        <f t="shared" si="115"/>
        <v>0</v>
      </c>
      <c r="J383" s="30">
        <f t="shared" si="115"/>
        <v>0</v>
      </c>
      <c r="K383" s="30">
        <f t="shared" si="115"/>
        <v>0</v>
      </c>
      <c r="L383" s="30">
        <f t="shared" si="115"/>
        <v>0</v>
      </c>
      <c r="M383" s="30">
        <f t="shared" si="115"/>
        <v>0</v>
      </c>
    </row>
    <row r="384" spans="1:13" ht="39.75" customHeight="1">
      <c r="A384" s="24">
        <v>513100</v>
      </c>
      <c r="B384" s="37" t="s">
        <v>389</v>
      </c>
      <c r="C384" s="27"/>
      <c r="D384" s="30">
        <f t="shared" si="97"/>
        <v>0</v>
      </c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s="23" customFormat="1" ht="39.75" customHeight="1">
      <c r="A385" s="19">
        <v>514000</v>
      </c>
      <c r="B385" s="31" t="s">
        <v>390</v>
      </c>
      <c r="C385" s="17">
        <f>SUM(C386)</f>
        <v>0</v>
      </c>
      <c r="D385" s="22">
        <f t="shared" si="97"/>
        <v>0</v>
      </c>
      <c r="E385" s="17">
        <f aca="true" t="shared" si="116" ref="E385:M385">SUM(E386)</f>
        <v>0</v>
      </c>
      <c r="F385" s="17">
        <f t="shared" si="116"/>
        <v>0</v>
      </c>
      <c r="G385" s="17">
        <f t="shared" si="116"/>
        <v>0</v>
      </c>
      <c r="H385" s="17">
        <f t="shared" si="116"/>
        <v>0</v>
      </c>
      <c r="I385" s="17">
        <f t="shared" si="116"/>
        <v>0</v>
      </c>
      <c r="J385" s="17">
        <f t="shared" si="116"/>
        <v>0</v>
      </c>
      <c r="K385" s="17">
        <f t="shared" si="116"/>
        <v>0</v>
      </c>
      <c r="L385" s="17">
        <f t="shared" si="116"/>
        <v>0</v>
      </c>
      <c r="M385" s="17">
        <f t="shared" si="116"/>
        <v>0</v>
      </c>
    </row>
    <row r="386" spans="1:13" ht="39.75" customHeight="1">
      <c r="A386" s="24">
        <v>514100</v>
      </c>
      <c r="B386" s="37" t="s">
        <v>391</v>
      </c>
      <c r="C386" s="27"/>
      <c r="D386" s="22">
        <f t="shared" si="97"/>
        <v>0</v>
      </c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39.75" customHeight="1">
      <c r="A387" s="14">
        <v>515000</v>
      </c>
      <c r="B387" s="16" t="s">
        <v>392</v>
      </c>
      <c r="C387" s="29">
        <f>SUM(C388)</f>
        <v>0</v>
      </c>
      <c r="D387" s="30">
        <f t="shared" si="97"/>
        <v>0</v>
      </c>
      <c r="E387" s="30">
        <f aca="true" t="shared" si="117" ref="E387:M387">SUM(E388)</f>
        <v>0</v>
      </c>
      <c r="F387" s="30">
        <f t="shared" si="117"/>
        <v>0</v>
      </c>
      <c r="G387" s="30">
        <f t="shared" si="117"/>
        <v>0</v>
      </c>
      <c r="H387" s="30">
        <f t="shared" si="117"/>
        <v>0</v>
      </c>
      <c r="I387" s="30">
        <f t="shared" si="117"/>
        <v>0</v>
      </c>
      <c r="J387" s="30">
        <f t="shared" si="117"/>
        <v>0</v>
      </c>
      <c r="K387" s="30">
        <f t="shared" si="117"/>
        <v>0</v>
      </c>
      <c r="L387" s="30">
        <f t="shared" si="117"/>
        <v>0</v>
      </c>
      <c r="M387" s="30">
        <f t="shared" si="117"/>
        <v>0</v>
      </c>
    </row>
    <row r="388" spans="1:13" ht="39.75" customHeight="1">
      <c r="A388" s="24">
        <v>515100</v>
      </c>
      <c r="B388" s="37" t="s">
        <v>393</v>
      </c>
      <c r="C388" s="27"/>
      <c r="D388" s="30">
        <f t="shared" si="97"/>
        <v>0</v>
      </c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s="23" customFormat="1" ht="39.75" customHeight="1">
      <c r="A389" s="19">
        <v>520000</v>
      </c>
      <c r="B389" s="31" t="s">
        <v>394</v>
      </c>
      <c r="C389" s="17">
        <f>SUM(C390,C392,C396)</f>
        <v>0</v>
      </c>
      <c r="D389" s="22">
        <f aca="true" t="shared" si="118" ref="D389:D436">SUM(E389:M389)</f>
        <v>0</v>
      </c>
      <c r="E389" s="17">
        <f>SUM(E390,E392,E396)</f>
        <v>0</v>
      </c>
      <c r="F389" s="17">
        <f>SUM(F390,F392,F396)</f>
        <v>0</v>
      </c>
      <c r="G389" s="17">
        <f aca="true" t="shared" si="119" ref="G389:M389">SUM(G390,G392,G396)</f>
        <v>0</v>
      </c>
      <c r="H389" s="17">
        <f t="shared" si="119"/>
        <v>0</v>
      </c>
      <c r="I389" s="17">
        <f t="shared" si="119"/>
        <v>0</v>
      </c>
      <c r="J389" s="17">
        <f t="shared" si="119"/>
        <v>0</v>
      </c>
      <c r="K389" s="17">
        <f t="shared" si="119"/>
        <v>0</v>
      </c>
      <c r="L389" s="17">
        <f t="shared" si="119"/>
        <v>0</v>
      </c>
      <c r="M389" s="17">
        <f t="shared" si="119"/>
        <v>0</v>
      </c>
    </row>
    <row r="390" spans="1:13" s="23" customFormat="1" ht="39.75" customHeight="1">
      <c r="A390" s="19">
        <v>521000</v>
      </c>
      <c r="B390" s="31" t="s">
        <v>395</v>
      </c>
      <c r="C390" s="17">
        <f>SUM(C391)</f>
        <v>0</v>
      </c>
      <c r="D390" s="22">
        <f t="shared" si="118"/>
        <v>0</v>
      </c>
      <c r="E390" s="17">
        <f>SUM(E391)</f>
        <v>0</v>
      </c>
      <c r="F390" s="17">
        <f>SUM(F391)</f>
        <v>0</v>
      </c>
      <c r="G390" s="17">
        <f aca="true" t="shared" si="120" ref="G390:M390">SUM(G391)</f>
        <v>0</v>
      </c>
      <c r="H390" s="17">
        <f t="shared" si="120"/>
        <v>0</v>
      </c>
      <c r="I390" s="17">
        <f t="shared" si="120"/>
        <v>0</v>
      </c>
      <c r="J390" s="17">
        <f t="shared" si="120"/>
        <v>0</v>
      </c>
      <c r="K390" s="17">
        <f t="shared" si="120"/>
        <v>0</v>
      </c>
      <c r="L390" s="17">
        <f t="shared" si="120"/>
        <v>0</v>
      </c>
      <c r="M390" s="17">
        <f t="shared" si="120"/>
        <v>0</v>
      </c>
    </row>
    <row r="391" spans="1:13" ht="39.75" customHeight="1">
      <c r="A391" s="24">
        <v>521100</v>
      </c>
      <c r="B391" s="37" t="s">
        <v>396</v>
      </c>
      <c r="C391" s="27"/>
      <c r="D391" s="22">
        <f t="shared" si="118"/>
        <v>0</v>
      </c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1:13" s="23" customFormat="1" ht="39.75" customHeight="1">
      <c r="A392" s="19">
        <v>522000</v>
      </c>
      <c r="B392" s="31" t="s">
        <v>397</v>
      </c>
      <c r="C392" s="17">
        <f>SUM(C393:C395)</f>
        <v>0</v>
      </c>
      <c r="D392" s="22">
        <f t="shared" si="118"/>
        <v>0</v>
      </c>
      <c r="E392" s="17">
        <f>SUM(E393:E395)</f>
        <v>0</v>
      </c>
      <c r="F392" s="17">
        <f>SUM(F393:F395)</f>
        <v>0</v>
      </c>
      <c r="G392" s="17">
        <f aca="true" t="shared" si="121" ref="G392:M392">SUM(G393:G395)</f>
        <v>0</v>
      </c>
      <c r="H392" s="17">
        <f t="shared" si="121"/>
        <v>0</v>
      </c>
      <c r="I392" s="17">
        <f t="shared" si="121"/>
        <v>0</v>
      </c>
      <c r="J392" s="17">
        <f t="shared" si="121"/>
        <v>0</v>
      </c>
      <c r="K392" s="17">
        <f t="shared" si="121"/>
        <v>0</v>
      </c>
      <c r="L392" s="17">
        <f t="shared" si="121"/>
        <v>0</v>
      </c>
      <c r="M392" s="17">
        <f t="shared" si="121"/>
        <v>0</v>
      </c>
    </row>
    <row r="393" spans="1:13" ht="39.75" customHeight="1">
      <c r="A393" s="24">
        <v>522100</v>
      </c>
      <c r="B393" s="37" t="s">
        <v>398</v>
      </c>
      <c r="C393" s="27"/>
      <c r="D393" s="22">
        <f t="shared" si="118"/>
        <v>0</v>
      </c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1:13" ht="39.75" customHeight="1">
      <c r="A394" s="24">
        <v>522200</v>
      </c>
      <c r="B394" s="37" t="s">
        <v>399</v>
      </c>
      <c r="C394" s="27"/>
      <c r="D394" s="22">
        <f t="shared" si="118"/>
        <v>0</v>
      </c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1:13" ht="39.75" customHeight="1">
      <c r="A395" s="24">
        <v>522300</v>
      </c>
      <c r="B395" s="37" t="s">
        <v>400</v>
      </c>
      <c r="C395" s="27"/>
      <c r="D395" s="22">
        <f t="shared" si="118"/>
        <v>0</v>
      </c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1:13" s="23" customFormat="1" ht="39.75" customHeight="1">
      <c r="A396" s="19">
        <v>523000</v>
      </c>
      <c r="B396" s="31" t="s">
        <v>401</v>
      </c>
      <c r="C396" s="17">
        <f>SUM(C397)</f>
        <v>0</v>
      </c>
      <c r="D396" s="22">
        <f t="shared" si="118"/>
        <v>0</v>
      </c>
      <c r="E396" s="17">
        <f>SUM(E397)</f>
        <v>0</v>
      </c>
      <c r="F396" s="17">
        <f>SUM(F397)</f>
        <v>0</v>
      </c>
      <c r="G396" s="17">
        <f aca="true" t="shared" si="122" ref="G396:M396">SUM(G397)</f>
        <v>0</v>
      </c>
      <c r="H396" s="17">
        <f t="shared" si="122"/>
        <v>0</v>
      </c>
      <c r="I396" s="17">
        <f t="shared" si="122"/>
        <v>0</v>
      </c>
      <c r="J396" s="17">
        <f t="shared" si="122"/>
        <v>0</v>
      </c>
      <c r="K396" s="17">
        <f t="shared" si="122"/>
        <v>0</v>
      </c>
      <c r="L396" s="17">
        <f t="shared" si="122"/>
        <v>0</v>
      </c>
      <c r="M396" s="17">
        <f t="shared" si="122"/>
        <v>0</v>
      </c>
    </row>
    <row r="397" spans="1:13" ht="39.75" customHeight="1">
      <c r="A397" s="24">
        <v>523100</v>
      </c>
      <c r="B397" s="37" t="s">
        <v>402</v>
      </c>
      <c r="C397" s="27"/>
      <c r="D397" s="22">
        <f t="shared" si="118"/>
        <v>0</v>
      </c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1:13" s="23" customFormat="1" ht="39.75" customHeight="1">
      <c r="A398" s="19">
        <v>530000</v>
      </c>
      <c r="B398" s="31" t="s">
        <v>403</v>
      </c>
      <c r="C398" s="17">
        <f>SUM(C399)</f>
        <v>0</v>
      </c>
      <c r="D398" s="22">
        <f t="shared" si="118"/>
        <v>0</v>
      </c>
      <c r="E398" s="17">
        <f>SUM(E399)</f>
        <v>0</v>
      </c>
      <c r="F398" s="17">
        <f>SUM(F399)</f>
        <v>0</v>
      </c>
      <c r="G398" s="17">
        <f aca="true" t="shared" si="123" ref="G398:M399">SUM(G399)</f>
        <v>0</v>
      </c>
      <c r="H398" s="17">
        <f t="shared" si="123"/>
        <v>0</v>
      </c>
      <c r="I398" s="17">
        <f t="shared" si="123"/>
        <v>0</v>
      </c>
      <c r="J398" s="17">
        <f t="shared" si="123"/>
        <v>0</v>
      </c>
      <c r="K398" s="17">
        <f t="shared" si="123"/>
        <v>0</v>
      </c>
      <c r="L398" s="17">
        <f t="shared" si="123"/>
        <v>0</v>
      </c>
      <c r="M398" s="17">
        <f t="shared" si="123"/>
        <v>0</v>
      </c>
    </row>
    <row r="399" spans="1:13" s="23" customFormat="1" ht="39.75" customHeight="1">
      <c r="A399" s="19">
        <v>531000</v>
      </c>
      <c r="B399" s="31" t="s">
        <v>404</v>
      </c>
      <c r="C399" s="17">
        <f>SUM(C400)</f>
        <v>0</v>
      </c>
      <c r="D399" s="22">
        <f t="shared" si="118"/>
        <v>0</v>
      </c>
      <c r="E399" s="17">
        <f>SUM(E400)</f>
        <v>0</v>
      </c>
      <c r="F399" s="17">
        <f>SUM(F400)</f>
        <v>0</v>
      </c>
      <c r="G399" s="17">
        <f t="shared" si="123"/>
        <v>0</v>
      </c>
      <c r="H399" s="17">
        <f t="shared" si="123"/>
        <v>0</v>
      </c>
      <c r="I399" s="17">
        <f t="shared" si="123"/>
        <v>0</v>
      </c>
      <c r="J399" s="17">
        <f t="shared" si="123"/>
        <v>0</v>
      </c>
      <c r="K399" s="17">
        <f t="shared" si="123"/>
        <v>0</v>
      </c>
      <c r="L399" s="17">
        <f t="shared" si="123"/>
        <v>0</v>
      </c>
      <c r="M399" s="17">
        <f t="shared" si="123"/>
        <v>0</v>
      </c>
    </row>
    <row r="400" spans="1:13" ht="39.75" customHeight="1">
      <c r="A400" s="24">
        <v>531100</v>
      </c>
      <c r="B400" s="37" t="s">
        <v>405</v>
      </c>
      <c r="C400" s="27"/>
      <c r="D400" s="22">
        <f t="shared" si="118"/>
        <v>0</v>
      </c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1:13" s="23" customFormat="1" ht="39.75" customHeight="1">
      <c r="A401" s="19">
        <v>540000</v>
      </c>
      <c r="B401" s="31" t="s">
        <v>406</v>
      </c>
      <c r="C401" s="17">
        <f>SUM(C402,C404,C406)</f>
        <v>0</v>
      </c>
      <c r="D401" s="22">
        <f t="shared" si="118"/>
        <v>0</v>
      </c>
      <c r="E401" s="17">
        <f>SUM(E402,E404,E406)</f>
        <v>0</v>
      </c>
      <c r="F401" s="17">
        <f>SUM(F402,F404,F406)</f>
        <v>0</v>
      </c>
      <c r="G401" s="17">
        <f aca="true" t="shared" si="124" ref="G401:M401">SUM(G402,G404,G406)</f>
        <v>0</v>
      </c>
      <c r="H401" s="17">
        <f t="shared" si="124"/>
        <v>0</v>
      </c>
      <c r="I401" s="17">
        <f t="shared" si="124"/>
        <v>0</v>
      </c>
      <c r="J401" s="17">
        <f t="shared" si="124"/>
        <v>0</v>
      </c>
      <c r="K401" s="17">
        <f t="shared" si="124"/>
        <v>0</v>
      </c>
      <c r="L401" s="17">
        <f t="shared" si="124"/>
        <v>0</v>
      </c>
      <c r="M401" s="17">
        <f t="shared" si="124"/>
        <v>0</v>
      </c>
    </row>
    <row r="402" spans="1:13" s="23" customFormat="1" ht="39.75" customHeight="1">
      <c r="A402" s="19">
        <v>541000</v>
      </c>
      <c r="B402" s="31" t="s">
        <v>407</v>
      </c>
      <c r="C402" s="17">
        <f>SUM(C403)</f>
        <v>0</v>
      </c>
      <c r="D402" s="22">
        <f t="shared" si="118"/>
        <v>0</v>
      </c>
      <c r="E402" s="17">
        <f>SUM(E403)</f>
        <v>0</v>
      </c>
      <c r="F402" s="17">
        <f>SUM(F403)</f>
        <v>0</v>
      </c>
      <c r="G402" s="17">
        <f aca="true" t="shared" si="125" ref="G402:M402">SUM(G403)</f>
        <v>0</v>
      </c>
      <c r="H402" s="17">
        <f t="shared" si="125"/>
        <v>0</v>
      </c>
      <c r="I402" s="17">
        <f t="shared" si="125"/>
        <v>0</v>
      </c>
      <c r="J402" s="17">
        <f t="shared" si="125"/>
        <v>0</v>
      </c>
      <c r="K402" s="17">
        <f t="shared" si="125"/>
        <v>0</v>
      </c>
      <c r="L402" s="17">
        <f t="shared" si="125"/>
        <v>0</v>
      </c>
      <c r="M402" s="17">
        <f t="shared" si="125"/>
        <v>0</v>
      </c>
    </row>
    <row r="403" spans="1:13" ht="39.75" customHeight="1">
      <c r="A403" s="24">
        <v>541100</v>
      </c>
      <c r="B403" s="37" t="s">
        <v>408</v>
      </c>
      <c r="C403" s="27"/>
      <c r="D403" s="22">
        <f t="shared" si="118"/>
        <v>0</v>
      </c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1:13" s="23" customFormat="1" ht="39.75" customHeight="1">
      <c r="A404" s="19">
        <v>542000</v>
      </c>
      <c r="B404" s="31" t="s">
        <v>409</v>
      </c>
      <c r="C404" s="17">
        <f>SUM(C405)</f>
        <v>0</v>
      </c>
      <c r="D404" s="22">
        <f t="shared" si="118"/>
        <v>0</v>
      </c>
      <c r="E404" s="17">
        <f>SUM(E405)</f>
        <v>0</v>
      </c>
      <c r="F404" s="17">
        <f>SUM(F405)</f>
        <v>0</v>
      </c>
      <c r="G404" s="17">
        <f aca="true" t="shared" si="126" ref="G404:M404">SUM(G405)</f>
        <v>0</v>
      </c>
      <c r="H404" s="17">
        <f t="shared" si="126"/>
        <v>0</v>
      </c>
      <c r="I404" s="17">
        <f t="shared" si="126"/>
        <v>0</v>
      </c>
      <c r="J404" s="17">
        <f t="shared" si="126"/>
        <v>0</v>
      </c>
      <c r="K404" s="17">
        <f t="shared" si="126"/>
        <v>0</v>
      </c>
      <c r="L404" s="17">
        <f t="shared" si="126"/>
        <v>0</v>
      </c>
      <c r="M404" s="17">
        <f t="shared" si="126"/>
        <v>0</v>
      </c>
    </row>
    <row r="405" spans="1:13" ht="39.75" customHeight="1">
      <c r="A405" s="24">
        <v>542100</v>
      </c>
      <c r="B405" s="37" t="s">
        <v>410</v>
      </c>
      <c r="C405" s="27"/>
      <c r="D405" s="22">
        <f t="shared" si="118"/>
        <v>0</v>
      </c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1:13" s="23" customFormat="1" ht="39.75" customHeight="1">
      <c r="A406" s="19">
        <v>543000</v>
      </c>
      <c r="B406" s="31" t="s">
        <v>411</v>
      </c>
      <c r="C406" s="17">
        <f>SUM(C407:C408)</f>
        <v>0</v>
      </c>
      <c r="D406" s="22">
        <f t="shared" si="118"/>
        <v>0</v>
      </c>
      <c r="E406" s="17">
        <f>SUM(E407:E408)</f>
        <v>0</v>
      </c>
      <c r="F406" s="17">
        <f>SUM(F407:F408)</f>
        <v>0</v>
      </c>
      <c r="G406" s="17">
        <f aca="true" t="shared" si="127" ref="G406:M406">SUM(G407:G408)</f>
        <v>0</v>
      </c>
      <c r="H406" s="17">
        <f t="shared" si="127"/>
        <v>0</v>
      </c>
      <c r="I406" s="17">
        <f t="shared" si="127"/>
        <v>0</v>
      </c>
      <c r="J406" s="17">
        <f t="shared" si="127"/>
        <v>0</v>
      </c>
      <c r="K406" s="17">
        <f t="shared" si="127"/>
        <v>0</v>
      </c>
      <c r="L406" s="17">
        <f t="shared" si="127"/>
        <v>0</v>
      </c>
      <c r="M406" s="17">
        <f t="shared" si="127"/>
        <v>0</v>
      </c>
    </row>
    <row r="407" spans="1:13" ht="39.75" customHeight="1">
      <c r="A407" s="24">
        <v>543100</v>
      </c>
      <c r="B407" s="37" t="s">
        <v>412</v>
      </c>
      <c r="C407" s="27"/>
      <c r="D407" s="22">
        <f t="shared" si="118"/>
        <v>0</v>
      </c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1:13" ht="39.75" customHeight="1">
      <c r="A408" s="24">
        <v>543200</v>
      </c>
      <c r="B408" s="37" t="s">
        <v>413</v>
      </c>
      <c r="C408" s="27"/>
      <c r="D408" s="22">
        <f t="shared" si="118"/>
        <v>0</v>
      </c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1:13" ht="39.75" customHeight="1">
      <c r="A409" s="14">
        <v>550000</v>
      </c>
      <c r="B409" s="16" t="s">
        <v>414</v>
      </c>
      <c r="C409" s="30">
        <f>SUM(C410)</f>
        <v>0</v>
      </c>
      <c r="D409" s="30">
        <f t="shared" si="118"/>
        <v>0</v>
      </c>
      <c r="E409" s="30">
        <f aca="true" t="shared" si="128" ref="E409:M410">SUM(E410)</f>
        <v>0</v>
      </c>
      <c r="F409" s="30">
        <f t="shared" si="128"/>
        <v>0</v>
      </c>
      <c r="G409" s="30">
        <f t="shared" si="128"/>
        <v>0</v>
      </c>
      <c r="H409" s="30">
        <f t="shared" si="128"/>
        <v>0</v>
      </c>
      <c r="I409" s="30">
        <f t="shared" si="128"/>
        <v>0</v>
      </c>
      <c r="J409" s="30">
        <f t="shared" si="128"/>
        <v>0</v>
      </c>
      <c r="K409" s="30">
        <f t="shared" si="128"/>
        <v>0</v>
      </c>
      <c r="L409" s="30">
        <f t="shared" si="128"/>
        <v>0</v>
      </c>
      <c r="M409" s="30">
        <f t="shared" si="128"/>
        <v>0</v>
      </c>
    </row>
    <row r="410" spans="1:13" ht="39.75" customHeight="1">
      <c r="A410" s="14">
        <v>551000</v>
      </c>
      <c r="B410" s="16" t="s">
        <v>415</v>
      </c>
      <c r="C410" s="30">
        <f>SUM(C411)</f>
        <v>0</v>
      </c>
      <c r="D410" s="30">
        <f t="shared" si="118"/>
        <v>0</v>
      </c>
      <c r="E410" s="30">
        <f t="shared" si="128"/>
        <v>0</v>
      </c>
      <c r="F410" s="30">
        <f t="shared" si="128"/>
        <v>0</v>
      </c>
      <c r="G410" s="30">
        <f t="shared" si="128"/>
        <v>0</v>
      </c>
      <c r="H410" s="30">
        <f t="shared" si="128"/>
        <v>0</v>
      </c>
      <c r="I410" s="30">
        <f t="shared" si="128"/>
        <v>0</v>
      </c>
      <c r="J410" s="30">
        <f t="shared" si="128"/>
        <v>0</v>
      </c>
      <c r="K410" s="30">
        <f t="shared" si="128"/>
        <v>0</v>
      </c>
      <c r="L410" s="30">
        <f t="shared" si="128"/>
        <v>0</v>
      </c>
      <c r="M410" s="30">
        <f t="shared" si="128"/>
        <v>0</v>
      </c>
    </row>
    <row r="411" spans="1:13" ht="39.75" customHeight="1">
      <c r="A411" s="24">
        <v>55100</v>
      </c>
      <c r="B411" s="37" t="s">
        <v>416</v>
      </c>
      <c r="C411" s="27"/>
      <c r="D411" s="30">
        <f t="shared" si="118"/>
        <v>0</v>
      </c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1:13" s="23" customFormat="1" ht="39.75" customHeight="1">
      <c r="A412" s="19">
        <v>600000</v>
      </c>
      <c r="B412" s="16" t="s">
        <v>417</v>
      </c>
      <c r="C412" s="22">
        <f>SUM(C413,C438)</f>
        <v>0</v>
      </c>
      <c r="D412" s="22">
        <f t="shared" si="118"/>
        <v>0</v>
      </c>
      <c r="E412" s="17">
        <f>SUM(E413,E438)</f>
        <v>0</v>
      </c>
      <c r="F412" s="17">
        <f aca="true" t="shared" si="129" ref="F412:M412">SUM(F413,F438)</f>
        <v>0</v>
      </c>
      <c r="G412" s="17">
        <f t="shared" si="129"/>
        <v>0</v>
      </c>
      <c r="H412" s="17">
        <f t="shared" si="129"/>
        <v>0</v>
      </c>
      <c r="I412" s="17">
        <f t="shared" si="129"/>
        <v>0</v>
      </c>
      <c r="J412" s="17">
        <f t="shared" si="129"/>
        <v>0</v>
      </c>
      <c r="K412" s="17">
        <f t="shared" si="129"/>
        <v>0</v>
      </c>
      <c r="L412" s="17">
        <f t="shared" si="129"/>
        <v>0</v>
      </c>
      <c r="M412" s="17">
        <f t="shared" si="129"/>
        <v>0</v>
      </c>
    </row>
    <row r="413" spans="1:13" s="23" customFormat="1" ht="39.75" customHeight="1">
      <c r="A413" s="19">
        <v>610000</v>
      </c>
      <c r="B413" s="41" t="s">
        <v>418</v>
      </c>
      <c r="C413" s="17">
        <f>SUM(C414,C424,C432,C434,C436)</f>
        <v>0</v>
      </c>
      <c r="D413" s="22">
        <f t="shared" si="118"/>
        <v>0</v>
      </c>
      <c r="E413" s="17">
        <f>SUM(E414,E424,E432,E434,E436)</f>
        <v>0</v>
      </c>
      <c r="F413" s="17">
        <f aca="true" t="shared" si="130" ref="F413:M413">SUM(F414,F424,F432,F434,F436)</f>
        <v>0</v>
      </c>
      <c r="G413" s="17">
        <f t="shared" si="130"/>
        <v>0</v>
      </c>
      <c r="H413" s="17">
        <f t="shared" si="130"/>
        <v>0</v>
      </c>
      <c r="I413" s="17">
        <f t="shared" si="130"/>
        <v>0</v>
      </c>
      <c r="J413" s="17">
        <f t="shared" si="130"/>
        <v>0</v>
      </c>
      <c r="K413" s="17">
        <f t="shared" si="130"/>
        <v>0</v>
      </c>
      <c r="L413" s="17">
        <f t="shared" si="130"/>
        <v>0</v>
      </c>
      <c r="M413" s="17">
        <f t="shared" si="130"/>
        <v>0</v>
      </c>
    </row>
    <row r="414" spans="1:13" s="23" customFormat="1" ht="39.75" customHeight="1">
      <c r="A414" s="19">
        <v>611000</v>
      </c>
      <c r="B414" s="31" t="s">
        <v>419</v>
      </c>
      <c r="C414" s="17">
        <f>SUM(C415:C423)</f>
        <v>0</v>
      </c>
      <c r="D414" s="22">
        <f t="shared" si="118"/>
        <v>0</v>
      </c>
      <c r="E414" s="17">
        <f>SUM(E415:E423)</f>
        <v>0</v>
      </c>
      <c r="F414" s="17">
        <f>SUM(F415:F423)</f>
        <v>0</v>
      </c>
      <c r="G414" s="17">
        <f aca="true" t="shared" si="131" ref="G414:M414">SUM(G415:G423)</f>
        <v>0</v>
      </c>
      <c r="H414" s="17">
        <f t="shared" si="131"/>
        <v>0</v>
      </c>
      <c r="I414" s="17">
        <f t="shared" si="131"/>
        <v>0</v>
      </c>
      <c r="J414" s="17">
        <f t="shared" si="131"/>
        <v>0</v>
      </c>
      <c r="K414" s="17">
        <f t="shared" si="131"/>
        <v>0</v>
      </c>
      <c r="L414" s="17">
        <f t="shared" si="131"/>
        <v>0</v>
      </c>
      <c r="M414" s="17">
        <f t="shared" si="131"/>
        <v>0</v>
      </c>
    </row>
    <row r="415" spans="1:13" ht="39.75" customHeight="1">
      <c r="A415" s="24">
        <v>611100</v>
      </c>
      <c r="B415" s="37" t="s">
        <v>420</v>
      </c>
      <c r="C415" s="27"/>
      <c r="D415" s="22">
        <f t="shared" si="118"/>
        <v>0</v>
      </c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1:13" ht="39.75" customHeight="1">
      <c r="A416" s="24">
        <v>611200</v>
      </c>
      <c r="B416" s="37" t="s">
        <v>421</v>
      </c>
      <c r="C416" s="27"/>
      <c r="D416" s="22">
        <f t="shared" si="118"/>
        <v>0</v>
      </c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1:13" ht="39.75" customHeight="1">
      <c r="A417" s="24">
        <v>611300</v>
      </c>
      <c r="B417" s="37" t="s">
        <v>422</v>
      </c>
      <c r="C417" s="27"/>
      <c r="D417" s="22">
        <f t="shared" si="118"/>
        <v>0</v>
      </c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1:13" ht="39.75" customHeight="1">
      <c r="A418" s="24">
        <v>611400</v>
      </c>
      <c r="B418" s="37" t="s">
        <v>423</v>
      </c>
      <c r="C418" s="27"/>
      <c r="D418" s="22">
        <f t="shared" si="118"/>
        <v>0</v>
      </c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1:13" ht="39.75" customHeight="1">
      <c r="A419" s="24">
        <v>611500</v>
      </c>
      <c r="B419" s="37" t="s">
        <v>424</v>
      </c>
      <c r="C419" s="27"/>
      <c r="D419" s="22">
        <f t="shared" si="118"/>
        <v>0</v>
      </c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1:13" ht="39.75" customHeight="1">
      <c r="A420" s="24">
        <v>611600</v>
      </c>
      <c r="B420" s="37" t="s">
        <v>425</v>
      </c>
      <c r="C420" s="27"/>
      <c r="D420" s="22">
        <f t="shared" si="118"/>
        <v>0</v>
      </c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1:13" ht="39.75" customHeight="1">
      <c r="A421" s="24">
        <v>611700</v>
      </c>
      <c r="B421" s="37" t="s">
        <v>426</v>
      </c>
      <c r="C421" s="27"/>
      <c r="D421" s="22">
        <f t="shared" si="118"/>
        <v>0</v>
      </c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1:13" ht="39.75" customHeight="1">
      <c r="A422" s="24">
        <v>611800</v>
      </c>
      <c r="B422" s="37" t="s">
        <v>427</v>
      </c>
      <c r="C422" s="27"/>
      <c r="D422" s="22">
        <f t="shared" si="118"/>
        <v>0</v>
      </c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1:13" ht="39.75" customHeight="1">
      <c r="A423" s="24">
        <v>611900</v>
      </c>
      <c r="B423" s="37" t="s">
        <v>170</v>
      </c>
      <c r="C423" s="27"/>
      <c r="D423" s="22">
        <f t="shared" si="118"/>
        <v>0</v>
      </c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1:13" s="23" customFormat="1" ht="39.75" customHeight="1">
      <c r="A424" s="19">
        <v>612000</v>
      </c>
      <c r="B424" s="31" t="s">
        <v>428</v>
      </c>
      <c r="C424" s="17">
        <f>SUM(C425:C431)</f>
        <v>0</v>
      </c>
      <c r="D424" s="22">
        <f t="shared" si="118"/>
        <v>0</v>
      </c>
      <c r="E424" s="17">
        <f>SUM(E425:E431)</f>
        <v>0</v>
      </c>
      <c r="F424" s="17">
        <f>SUM(F425:F431)</f>
        <v>0</v>
      </c>
      <c r="G424" s="17">
        <f aca="true" t="shared" si="132" ref="G424:M424">SUM(G425:G431)</f>
        <v>0</v>
      </c>
      <c r="H424" s="17">
        <f t="shared" si="132"/>
        <v>0</v>
      </c>
      <c r="I424" s="17">
        <f t="shared" si="132"/>
        <v>0</v>
      </c>
      <c r="J424" s="17">
        <f t="shared" si="132"/>
        <v>0</v>
      </c>
      <c r="K424" s="17">
        <f t="shared" si="132"/>
        <v>0</v>
      </c>
      <c r="L424" s="17">
        <f t="shared" si="132"/>
        <v>0</v>
      </c>
      <c r="M424" s="17">
        <f t="shared" si="132"/>
        <v>0</v>
      </c>
    </row>
    <row r="425" spans="1:13" ht="39.75" customHeight="1">
      <c r="A425" s="24">
        <v>612100</v>
      </c>
      <c r="B425" s="37" t="s">
        <v>429</v>
      </c>
      <c r="C425" s="27"/>
      <c r="D425" s="22">
        <f t="shared" si="118"/>
        <v>0</v>
      </c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1:13" ht="39.75" customHeight="1">
      <c r="A426" s="24">
        <v>612200</v>
      </c>
      <c r="B426" s="37" t="s">
        <v>430</v>
      </c>
      <c r="C426" s="27"/>
      <c r="D426" s="22">
        <f t="shared" si="118"/>
        <v>0</v>
      </c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1:13" ht="39.75" customHeight="1">
      <c r="A427" s="24">
        <v>612300</v>
      </c>
      <c r="B427" s="37" t="s">
        <v>431</v>
      </c>
      <c r="C427" s="27"/>
      <c r="D427" s="22">
        <f t="shared" si="118"/>
        <v>0</v>
      </c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1:13" ht="39.75" customHeight="1">
      <c r="A428" s="24">
        <v>612400</v>
      </c>
      <c r="B428" s="37" t="s">
        <v>432</v>
      </c>
      <c r="C428" s="27"/>
      <c r="D428" s="22">
        <f t="shared" si="118"/>
        <v>0</v>
      </c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1:13" ht="39.75" customHeight="1">
      <c r="A429" s="24">
        <v>612500</v>
      </c>
      <c r="B429" s="37" t="s">
        <v>433</v>
      </c>
      <c r="C429" s="27"/>
      <c r="D429" s="22">
        <f t="shared" si="118"/>
        <v>0</v>
      </c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1:13" ht="39.75" customHeight="1">
      <c r="A430" s="24">
        <v>612600</v>
      </c>
      <c r="B430" s="37" t="s">
        <v>434</v>
      </c>
      <c r="C430" s="27"/>
      <c r="D430" s="22">
        <f t="shared" si="118"/>
        <v>0</v>
      </c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1:13" ht="39.75" customHeight="1">
      <c r="A431" s="24">
        <v>612900</v>
      </c>
      <c r="B431" s="37" t="s">
        <v>178</v>
      </c>
      <c r="C431" s="27"/>
      <c r="D431" s="22">
        <f t="shared" si="118"/>
        <v>0</v>
      </c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1:13" s="23" customFormat="1" ht="39.75" customHeight="1">
      <c r="A432" s="19">
        <v>613000</v>
      </c>
      <c r="B432" s="31" t="s">
        <v>435</v>
      </c>
      <c r="C432" s="17">
        <f>SUM(C433)</f>
        <v>0</v>
      </c>
      <c r="D432" s="22">
        <f t="shared" si="118"/>
        <v>0</v>
      </c>
      <c r="E432" s="17">
        <f>SUM(E433)</f>
        <v>0</v>
      </c>
      <c r="F432" s="17">
        <f>SUM(F433)</f>
        <v>0</v>
      </c>
      <c r="G432" s="17">
        <f aca="true" t="shared" si="133" ref="G432:M432">SUM(G433)</f>
        <v>0</v>
      </c>
      <c r="H432" s="17">
        <f t="shared" si="133"/>
        <v>0</v>
      </c>
      <c r="I432" s="17">
        <f t="shared" si="133"/>
        <v>0</v>
      </c>
      <c r="J432" s="17">
        <f t="shared" si="133"/>
        <v>0</v>
      </c>
      <c r="K432" s="17">
        <f t="shared" si="133"/>
        <v>0</v>
      </c>
      <c r="L432" s="17">
        <f t="shared" si="133"/>
        <v>0</v>
      </c>
      <c r="M432" s="17">
        <f t="shared" si="133"/>
        <v>0</v>
      </c>
    </row>
    <row r="433" spans="1:13" ht="39.75" customHeight="1">
      <c r="A433" s="24">
        <v>613100</v>
      </c>
      <c r="B433" s="37" t="s">
        <v>436</v>
      </c>
      <c r="C433" s="27"/>
      <c r="D433" s="22">
        <f t="shared" si="118"/>
        <v>0</v>
      </c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1:13" ht="39.75" customHeight="1">
      <c r="A434" s="14">
        <v>614000</v>
      </c>
      <c r="B434" s="16" t="s">
        <v>437</v>
      </c>
      <c r="C434" s="30">
        <f>SUM(C435)</f>
        <v>0</v>
      </c>
      <c r="D434" s="30">
        <f t="shared" si="118"/>
        <v>0</v>
      </c>
      <c r="E434" s="30">
        <f>SUM(E435)</f>
        <v>0</v>
      </c>
      <c r="F434" s="30">
        <f>SUM(F435)</f>
        <v>0</v>
      </c>
      <c r="G434" s="30">
        <f aca="true" t="shared" si="134" ref="G434:M434">SUM(G435)</f>
        <v>0</v>
      </c>
      <c r="H434" s="30">
        <f t="shared" si="134"/>
        <v>0</v>
      </c>
      <c r="I434" s="30">
        <f t="shared" si="134"/>
        <v>0</v>
      </c>
      <c r="J434" s="30">
        <f t="shared" si="134"/>
        <v>0</v>
      </c>
      <c r="K434" s="30">
        <f t="shared" si="134"/>
        <v>0</v>
      </c>
      <c r="L434" s="30">
        <f t="shared" si="134"/>
        <v>0</v>
      </c>
      <c r="M434" s="30">
        <f t="shared" si="134"/>
        <v>0</v>
      </c>
    </row>
    <row r="435" spans="1:13" ht="39.75" customHeight="1">
      <c r="A435" s="24">
        <v>614100</v>
      </c>
      <c r="B435" s="37" t="s">
        <v>438</v>
      </c>
      <c r="C435" s="27"/>
      <c r="D435" s="30">
        <f t="shared" si="118"/>
        <v>0</v>
      </c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1:13" ht="39.75" customHeight="1">
      <c r="A436" s="42">
        <v>615000</v>
      </c>
      <c r="B436" s="43" t="s">
        <v>439</v>
      </c>
      <c r="C436" s="44">
        <f>SUM(C437)</f>
        <v>0</v>
      </c>
      <c r="D436" s="30">
        <f t="shared" si="118"/>
        <v>0</v>
      </c>
      <c r="E436" s="30">
        <f>SUM(E437)</f>
        <v>0</v>
      </c>
      <c r="F436" s="30">
        <f aca="true" t="shared" si="135" ref="F436:M436">SUM(F437)</f>
        <v>0</v>
      </c>
      <c r="G436" s="30">
        <f t="shared" si="135"/>
        <v>0</v>
      </c>
      <c r="H436" s="30">
        <f t="shared" si="135"/>
        <v>0</v>
      </c>
      <c r="I436" s="30">
        <f t="shared" si="135"/>
        <v>0</v>
      </c>
      <c r="J436" s="30">
        <f t="shared" si="135"/>
        <v>0</v>
      </c>
      <c r="K436" s="30">
        <f t="shared" si="135"/>
        <v>0</v>
      </c>
      <c r="L436" s="30">
        <f t="shared" si="135"/>
        <v>0</v>
      </c>
      <c r="M436" s="30">
        <f t="shared" si="135"/>
        <v>0</v>
      </c>
    </row>
    <row r="437" spans="1:13" ht="39.75" customHeight="1">
      <c r="A437" s="24">
        <v>615100</v>
      </c>
      <c r="B437" s="37" t="s">
        <v>440</v>
      </c>
      <c r="C437" s="27"/>
      <c r="D437" s="30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1:13" s="23" customFormat="1" ht="39.75" customHeight="1">
      <c r="A438" s="19">
        <v>620000</v>
      </c>
      <c r="B438" s="31" t="s">
        <v>441</v>
      </c>
      <c r="C438" s="17">
        <f>SUM(C439,C449,C458)</f>
        <v>0</v>
      </c>
      <c r="D438" s="22">
        <f aca="true" t="shared" si="136" ref="D438:D460">SUM(E438:M438)</f>
        <v>0</v>
      </c>
      <c r="E438" s="17">
        <f>SUM(E439,E449,E458)</f>
        <v>0</v>
      </c>
      <c r="F438" s="17">
        <f>SUM(F439,F449,F458)</f>
        <v>0</v>
      </c>
      <c r="G438" s="17">
        <f aca="true" t="shared" si="137" ref="G438:M438">SUM(G439,G449,G458)</f>
        <v>0</v>
      </c>
      <c r="H438" s="17">
        <f t="shared" si="137"/>
        <v>0</v>
      </c>
      <c r="I438" s="17">
        <f t="shared" si="137"/>
        <v>0</v>
      </c>
      <c r="J438" s="17">
        <f t="shared" si="137"/>
        <v>0</v>
      </c>
      <c r="K438" s="17">
        <f t="shared" si="137"/>
        <v>0</v>
      </c>
      <c r="L438" s="17">
        <f t="shared" si="137"/>
        <v>0</v>
      </c>
      <c r="M438" s="17">
        <f t="shared" si="137"/>
        <v>0</v>
      </c>
    </row>
    <row r="439" spans="1:13" s="23" customFormat="1" ht="39.75" customHeight="1">
      <c r="A439" s="19">
        <v>621000</v>
      </c>
      <c r="B439" s="31" t="s">
        <v>442</v>
      </c>
      <c r="C439" s="17">
        <f>SUM(C440:C448)</f>
        <v>0</v>
      </c>
      <c r="D439" s="22">
        <f t="shared" si="136"/>
        <v>0</v>
      </c>
      <c r="E439" s="17">
        <f>SUM(E440:E448)</f>
        <v>0</v>
      </c>
      <c r="F439" s="17">
        <f>SUM(F440:F448)</f>
        <v>0</v>
      </c>
      <c r="G439" s="17">
        <f aca="true" t="shared" si="138" ref="G439:M439">SUM(G440:G448)</f>
        <v>0</v>
      </c>
      <c r="H439" s="17">
        <f t="shared" si="138"/>
        <v>0</v>
      </c>
      <c r="I439" s="17">
        <f t="shared" si="138"/>
        <v>0</v>
      </c>
      <c r="J439" s="17">
        <f t="shared" si="138"/>
        <v>0</v>
      </c>
      <c r="K439" s="17">
        <f t="shared" si="138"/>
        <v>0</v>
      </c>
      <c r="L439" s="17">
        <f t="shared" si="138"/>
        <v>0</v>
      </c>
      <c r="M439" s="17">
        <f t="shared" si="138"/>
        <v>0</v>
      </c>
    </row>
    <row r="440" spans="1:13" ht="39.75" customHeight="1">
      <c r="A440" s="24">
        <v>621100</v>
      </c>
      <c r="B440" s="37" t="s">
        <v>443</v>
      </c>
      <c r="C440" s="27"/>
      <c r="D440" s="22">
        <f t="shared" si="136"/>
        <v>0</v>
      </c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1:13" ht="39.75" customHeight="1">
      <c r="A441" s="24">
        <v>621200</v>
      </c>
      <c r="B441" s="37" t="s">
        <v>444</v>
      </c>
      <c r="C441" s="27"/>
      <c r="D441" s="22">
        <f t="shared" si="136"/>
        <v>0</v>
      </c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1:13" ht="39.75" customHeight="1">
      <c r="A442" s="24">
        <v>621300</v>
      </c>
      <c r="B442" s="37" t="s">
        <v>445</v>
      </c>
      <c r="C442" s="27"/>
      <c r="D442" s="22">
        <f t="shared" si="136"/>
        <v>0</v>
      </c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1:13" ht="39.75" customHeight="1">
      <c r="A443" s="24">
        <v>621400</v>
      </c>
      <c r="B443" s="37" t="s">
        <v>446</v>
      </c>
      <c r="C443" s="27"/>
      <c r="D443" s="22">
        <f t="shared" si="136"/>
        <v>0</v>
      </c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1:13" ht="39.75" customHeight="1">
      <c r="A444" s="24">
        <v>621500</v>
      </c>
      <c r="B444" s="37" t="s">
        <v>447</v>
      </c>
      <c r="C444" s="27"/>
      <c r="D444" s="22">
        <f t="shared" si="136"/>
        <v>0</v>
      </c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1:13" ht="39.75" customHeight="1">
      <c r="A445" s="24">
        <v>621600</v>
      </c>
      <c r="B445" s="37" t="s">
        <v>448</v>
      </c>
      <c r="C445" s="27"/>
      <c r="D445" s="22">
        <f t="shared" si="136"/>
        <v>0</v>
      </c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1:13" ht="39.75" customHeight="1">
      <c r="A446" s="24">
        <v>621700</v>
      </c>
      <c r="B446" s="37" t="s">
        <v>449</v>
      </c>
      <c r="C446" s="27"/>
      <c r="D446" s="22">
        <f t="shared" si="136"/>
        <v>0</v>
      </c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1:13" ht="39.75" customHeight="1">
      <c r="A447" s="24">
        <v>621800</v>
      </c>
      <c r="B447" s="37" t="s">
        <v>450</v>
      </c>
      <c r="C447" s="27"/>
      <c r="D447" s="22">
        <f t="shared" si="136"/>
        <v>0</v>
      </c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1:13" ht="39.75" customHeight="1">
      <c r="A448" s="24">
        <v>621900</v>
      </c>
      <c r="B448" s="37" t="s">
        <v>451</v>
      </c>
      <c r="C448" s="27"/>
      <c r="D448" s="22">
        <f t="shared" si="136"/>
        <v>0</v>
      </c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1:13" s="23" customFormat="1" ht="39.75" customHeight="1">
      <c r="A449" s="19">
        <v>622000</v>
      </c>
      <c r="B449" s="31" t="s">
        <v>452</v>
      </c>
      <c r="C449" s="17">
        <f>SUM(C450:C457)</f>
        <v>0</v>
      </c>
      <c r="D449" s="22">
        <f t="shared" si="136"/>
        <v>0</v>
      </c>
      <c r="E449" s="17">
        <f>SUM(E450:E457)</f>
        <v>0</v>
      </c>
      <c r="F449" s="17">
        <f>SUM(F450:F457)</f>
        <v>0</v>
      </c>
      <c r="G449" s="17">
        <f aca="true" t="shared" si="139" ref="G449:M449">SUM(G450:G457)</f>
        <v>0</v>
      </c>
      <c r="H449" s="17">
        <f t="shared" si="139"/>
        <v>0</v>
      </c>
      <c r="I449" s="17">
        <f t="shared" si="139"/>
        <v>0</v>
      </c>
      <c r="J449" s="17">
        <f t="shared" si="139"/>
        <v>0</v>
      </c>
      <c r="K449" s="17">
        <f t="shared" si="139"/>
        <v>0</v>
      </c>
      <c r="L449" s="17">
        <f t="shared" si="139"/>
        <v>0</v>
      </c>
      <c r="M449" s="17">
        <f t="shared" si="139"/>
        <v>0</v>
      </c>
    </row>
    <row r="450" spans="1:13" ht="39.75" customHeight="1">
      <c r="A450" s="24">
        <v>622100</v>
      </c>
      <c r="B450" s="37" t="s">
        <v>453</v>
      </c>
      <c r="C450" s="27"/>
      <c r="D450" s="22">
        <f t="shared" si="136"/>
        <v>0</v>
      </c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1:13" ht="39.75" customHeight="1">
      <c r="A451" s="24">
        <v>622200</v>
      </c>
      <c r="B451" s="37" t="s">
        <v>454</v>
      </c>
      <c r="C451" s="27"/>
      <c r="D451" s="22">
        <f t="shared" si="136"/>
        <v>0</v>
      </c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1:13" ht="39.75" customHeight="1">
      <c r="A452" s="24">
        <v>622300</v>
      </c>
      <c r="B452" s="37" t="s">
        <v>455</v>
      </c>
      <c r="C452" s="27"/>
      <c r="D452" s="22">
        <f t="shared" si="136"/>
        <v>0</v>
      </c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1:13" ht="39.75" customHeight="1">
      <c r="A453" s="24">
        <v>622400</v>
      </c>
      <c r="B453" s="37" t="s">
        <v>456</v>
      </c>
      <c r="C453" s="27"/>
      <c r="D453" s="22">
        <f t="shared" si="136"/>
        <v>0</v>
      </c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1:13" ht="39.75" customHeight="1">
      <c r="A454" s="24">
        <v>622500</v>
      </c>
      <c r="B454" s="37" t="s">
        <v>457</v>
      </c>
      <c r="C454" s="27"/>
      <c r="D454" s="22">
        <f t="shared" si="136"/>
        <v>0</v>
      </c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1:13" ht="39.75" customHeight="1">
      <c r="A455" s="24">
        <v>622600</v>
      </c>
      <c r="B455" s="37" t="s">
        <v>458</v>
      </c>
      <c r="C455" s="27"/>
      <c r="D455" s="22">
        <f t="shared" si="136"/>
        <v>0</v>
      </c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1:13" ht="39.75" customHeight="1">
      <c r="A456" s="24">
        <v>622700</v>
      </c>
      <c r="B456" s="37" t="s">
        <v>459</v>
      </c>
      <c r="C456" s="27"/>
      <c r="D456" s="22">
        <f t="shared" si="136"/>
        <v>0</v>
      </c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1:13" ht="39.75" customHeight="1">
      <c r="A457" s="24">
        <v>622800</v>
      </c>
      <c r="B457" s="37" t="s">
        <v>460</v>
      </c>
      <c r="C457" s="27"/>
      <c r="D457" s="22">
        <f t="shared" si="136"/>
        <v>0</v>
      </c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1:13" ht="39.75" customHeight="1">
      <c r="A458" s="14">
        <v>623000</v>
      </c>
      <c r="B458" s="16" t="s">
        <v>461</v>
      </c>
      <c r="C458" s="30">
        <f>SUM(C459)</f>
        <v>0</v>
      </c>
      <c r="D458" s="30">
        <f t="shared" si="136"/>
        <v>0</v>
      </c>
      <c r="E458" s="30">
        <f>SUM(E459)</f>
        <v>0</v>
      </c>
      <c r="F458" s="30">
        <f>SUM(F459)</f>
        <v>0</v>
      </c>
      <c r="G458" s="30">
        <f aca="true" t="shared" si="140" ref="G458:M458">SUM(G459)</f>
        <v>0</v>
      </c>
      <c r="H458" s="30">
        <f t="shared" si="140"/>
        <v>0</v>
      </c>
      <c r="I458" s="30">
        <f t="shared" si="140"/>
        <v>0</v>
      </c>
      <c r="J458" s="30">
        <f t="shared" si="140"/>
        <v>0</v>
      </c>
      <c r="K458" s="30">
        <f t="shared" si="140"/>
        <v>0</v>
      </c>
      <c r="L458" s="30">
        <f t="shared" si="140"/>
        <v>0</v>
      </c>
      <c r="M458" s="30">
        <f t="shared" si="140"/>
        <v>0</v>
      </c>
    </row>
    <row r="459" spans="1:13" ht="39.75" customHeight="1">
      <c r="A459" s="24">
        <v>623100</v>
      </c>
      <c r="B459" s="37" t="s">
        <v>462</v>
      </c>
      <c r="C459" s="27"/>
      <c r="D459" s="30">
        <f t="shared" si="136"/>
        <v>0</v>
      </c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1:13" s="23" customFormat="1" ht="39.75" customHeight="1">
      <c r="A460" s="19"/>
      <c r="B460" s="31" t="s">
        <v>463</v>
      </c>
      <c r="C460" s="17">
        <f>SUM(C197,C412)</f>
        <v>0</v>
      </c>
      <c r="D460" s="22">
        <f t="shared" si="136"/>
        <v>548593664.6</v>
      </c>
      <c r="E460" s="17">
        <f aca="true" t="shared" si="141" ref="E460:M460">SUM(E197,E412)</f>
        <v>45830093</v>
      </c>
      <c r="F460" s="17">
        <f>SUM(F197,F412)</f>
        <v>0</v>
      </c>
      <c r="G460" s="17">
        <f t="shared" si="141"/>
        <v>0</v>
      </c>
      <c r="H460" s="17">
        <f t="shared" si="141"/>
        <v>13000000</v>
      </c>
      <c r="I460" s="17">
        <f t="shared" si="141"/>
        <v>433113571.6</v>
      </c>
      <c r="J460" s="17">
        <f t="shared" si="141"/>
        <v>13417000</v>
      </c>
      <c r="K460" s="17">
        <f t="shared" si="141"/>
        <v>913000</v>
      </c>
      <c r="L460" s="17">
        <f t="shared" si="141"/>
        <v>27920000</v>
      </c>
      <c r="M460" s="17">
        <f t="shared" si="141"/>
        <v>14400000</v>
      </c>
    </row>
    <row r="461" spans="1:13" s="23" customFormat="1" ht="12.75">
      <c r="A461" s="34"/>
      <c r="B461" s="34"/>
      <c r="C461" s="45"/>
      <c r="D461" s="46"/>
      <c r="E461" s="47"/>
      <c r="F461" s="46"/>
      <c r="G461" s="46"/>
      <c r="H461" s="46"/>
      <c r="I461" s="46"/>
      <c r="J461" s="46"/>
      <c r="K461" s="46"/>
      <c r="L461" s="46"/>
      <c r="M461" s="46"/>
    </row>
    <row r="462" spans="1:13" s="23" customFormat="1" ht="12.75">
      <c r="A462" s="34"/>
      <c r="B462" s="34"/>
      <c r="C462" s="45"/>
      <c r="D462" s="46"/>
      <c r="E462" s="47"/>
      <c r="F462" s="46"/>
      <c r="G462" s="46"/>
      <c r="H462" s="46"/>
      <c r="I462" s="46"/>
      <c r="J462" s="46"/>
      <c r="K462" s="46"/>
      <c r="L462" s="46"/>
      <c r="M462" s="46"/>
    </row>
    <row r="463" spans="1:13" s="23" customFormat="1" ht="12.75">
      <c r="A463" s="34"/>
      <c r="B463" s="34"/>
      <c r="C463" s="45"/>
      <c r="D463" s="46"/>
      <c r="E463" s="47"/>
      <c r="F463" s="46"/>
      <c r="G463" s="46"/>
      <c r="H463" s="46"/>
      <c r="I463" s="46"/>
      <c r="J463" s="46"/>
      <c r="K463" s="46"/>
      <c r="L463" s="46"/>
      <c r="M463" s="46"/>
    </row>
    <row r="464" spans="1:13" s="23" customFormat="1" ht="12.75">
      <c r="A464" s="34"/>
      <c r="B464" s="34"/>
      <c r="C464" s="45"/>
      <c r="D464" s="46"/>
      <c r="E464" s="47"/>
      <c r="F464" s="46"/>
      <c r="G464" s="46"/>
      <c r="H464" s="46"/>
      <c r="I464" s="46"/>
      <c r="J464" s="46"/>
      <c r="K464" s="46"/>
      <c r="L464" s="46"/>
      <c r="M464" s="46"/>
    </row>
    <row r="465" spans="1:13" s="23" customFormat="1" ht="12.75">
      <c r="A465" s="34"/>
      <c r="B465" s="34"/>
      <c r="C465" s="45"/>
      <c r="D465" s="46"/>
      <c r="E465" s="47"/>
      <c r="F465" s="46"/>
      <c r="G465" s="46"/>
      <c r="H465" s="46"/>
      <c r="I465" s="46"/>
      <c r="J465" s="46"/>
      <c r="K465" s="46"/>
      <c r="L465" s="46"/>
      <c r="M465" s="46"/>
    </row>
    <row r="466" spans="1:13" s="23" customFormat="1" ht="12.75">
      <c r="A466" s="34"/>
      <c r="B466" s="34"/>
      <c r="C466" s="45"/>
      <c r="D466" s="46"/>
      <c r="E466" s="47"/>
      <c r="F466" s="46"/>
      <c r="G466" s="46"/>
      <c r="H466" s="46"/>
      <c r="I466" s="46"/>
      <c r="J466" s="46"/>
      <c r="K466" s="46"/>
      <c r="L466" s="46"/>
      <c r="M466" s="46"/>
    </row>
    <row r="467" spans="1:13" s="23" customFormat="1" ht="12.75">
      <c r="A467" s="34"/>
      <c r="B467" s="34"/>
      <c r="C467" s="45"/>
      <c r="D467" s="46"/>
      <c r="E467" s="47"/>
      <c r="F467" s="46"/>
      <c r="G467" s="46"/>
      <c r="H467" s="46"/>
      <c r="I467" s="46"/>
      <c r="J467" s="46"/>
      <c r="K467" s="46"/>
      <c r="L467" s="46"/>
      <c r="M467" s="46"/>
    </row>
    <row r="468" spans="1:13" ht="15">
      <c r="A468" s="36" t="s">
        <v>464</v>
      </c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1:13" ht="15" customHeight="1">
      <c r="A469" s="83" t="s">
        <v>5</v>
      </c>
      <c r="B469" s="77" t="s">
        <v>6</v>
      </c>
      <c r="C469" s="77" t="s">
        <v>465</v>
      </c>
      <c r="D469" s="79" t="s">
        <v>466</v>
      </c>
      <c r="E469" s="80"/>
      <c r="F469" s="80"/>
      <c r="G469" s="80"/>
      <c r="H469" s="80"/>
      <c r="I469" s="80"/>
      <c r="J469" s="80"/>
      <c r="K469" s="80"/>
      <c r="L469" s="80"/>
      <c r="M469" s="81"/>
    </row>
    <row r="470" spans="1:13" ht="15" customHeight="1">
      <c r="A470" s="84"/>
      <c r="B470" s="86"/>
      <c r="C470" s="86"/>
      <c r="D470" s="77" t="s">
        <v>9</v>
      </c>
      <c r="E470" s="79" t="s">
        <v>10</v>
      </c>
      <c r="F470" s="80"/>
      <c r="G470" s="80"/>
      <c r="H470" s="80"/>
      <c r="I470" s="80"/>
      <c r="J470" s="81"/>
      <c r="K470" s="79" t="s">
        <v>11</v>
      </c>
      <c r="L470" s="81"/>
      <c r="M470" s="9" t="s">
        <v>12</v>
      </c>
    </row>
    <row r="471" spans="1:13" ht="15" customHeight="1">
      <c r="A471" s="84"/>
      <c r="B471" s="86"/>
      <c r="C471" s="86"/>
      <c r="D471" s="86"/>
      <c r="E471" s="79" t="s">
        <v>13</v>
      </c>
      <c r="F471" s="80"/>
      <c r="G471" s="80"/>
      <c r="H471" s="81"/>
      <c r="I471" s="77" t="s">
        <v>480</v>
      </c>
      <c r="J471" s="77" t="s">
        <v>14</v>
      </c>
      <c r="K471" s="75" t="s">
        <v>15</v>
      </c>
      <c r="L471" s="77" t="s">
        <v>16</v>
      </c>
      <c r="M471" s="77" t="s">
        <v>481</v>
      </c>
    </row>
    <row r="472" spans="1:13" ht="42">
      <c r="A472" s="85"/>
      <c r="B472" s="78"/>
      <c r="C472" s="78"/>
      <c r="D472" s="78"/>
      <c r="E472" s="11" t="s">
        <v>17</v>
      </c>
      <c r="F472" s="12" t="s">
        <v>18</v>
      </c>
      <c r="G472" s="10" t="s">
        <v>19</v>
      </c>
      <c r="H472" s="10" t="s">
        <v>483</v>
      </c>
      <c r="I472" s="78"/>
      <c r="J472" s="78"/>
      <c r="K472" s="76"/>
      <c r="L472" s="78"/>
      <c r="M472" s="78"/>
    </row>
    <row r="473" spans="1:13" ht="15">
      <c r="A473" s="13">
        <v>2</v>
      </c>
      <c r="B473" s="11">
        <v>3</v>
      </c>
      <c r="C473" s="11">
        <v>4</v>
      </c>
      <c r="D473" s="11">
        <v>5</v>
      </c>
      <c r="E473" s="11">
        <v>6</v>
      </c>
      <c r="F473" s="11">
        <v>7</v>
      </c>
      <c r="G473" s="11">
        <v>8</v>
      </c>
      <c r="H473" s="11">
        <v>9</v>
      </c>
      <c r="I473" s="11">
        <v>11</v>
      </c>
      <c r="J473" s="11">
        <v>12</v>
      </c>
      <c r="K473" s="11">
        <v>14</v>
      </c>
      <c r="L473" s="11">
        <v>15</v>
      </c>
      <c r="M473" s="11">
        <v>16</v>
      </c>
    </row>
    <row r="474" spans="1:13" s="23" customFormat="1" ht="39.75" customHeight="1">
      <c r="A474" s="31"/>
      <c r="B474" s="31" t="s">
        <v>467</v>
      </c>
      <c r="C474" s="49">
        <f>SUM(C19)</f>
        <v>0</v>
      </c>
      <c r="D474" s="49">
        <f>SUM(E474:M474)</f>
        <v>548593665</v>
      </c>
      <c r="E474" s="49">
        <f aca="true" t="shared" si="142" ref="E474:M474">SUM(E19)</f>
        <v>45830093</v>
      </c>
      <c r="F474" s="49">
        <f t="shared" si="142"/>
        <v>0</v>
      </c>
      <c r="G474" s="49">
        <f t="shared" si="142"/>
        <v>0</v>
      </c>
      <c r="H474" s="49">
        <f t="shared" si="142"/>
        <v>13000000</v>
      </c>
      <c r="I474" s="49">
        <f t="shared" si="142"/>
        <v>433113572</v>
      </c>
      <c r="J474" s="49">
        <f t="shared" si="142"/>
        <v>13417000</v>
      </c>
      <c r="K474" s="49">
        <f t="shared" si="142"/>
        <v>913000</v>
      </c>
      <c r="L474" s="49">
        <f t="shared" si="142"/>
        <v>27920000</v>
      </c>
      <c r="M474" s="49">
        <f t="shared" si="142"/>
        <v>14400000</v>
      </c>
    </row>
    <row r="475" spans="1:13" s="23" customFormat="1" ht="39.75" customHeight="1">
      <c r="A475" s="31"/>
      <c r="B475" s="31" t="s">
        <v>468</v>
      </c>
      <c r="C475" s="49">
        <f>SUM(C197)</f>
        <v>0</v>
      </c>
      <c r="D475" s="49">
        <f>SUM(E475:M475)</f>
        <v>548593664.6</v>
      </c>
      <c r="E475" s="49">
        <f aca="true" t="shared" si="143" ref="E475:M475">SUM(E197)</f>
        <v>45830093</v>
      </c>
      <c r="F475" s="49">
        <f t="shared" si="143"/>
        <v>0</v>
      </c>
      <c r="G475" s="49">
        <f t="shared" si="143"/>
        <v>0</v>
      </c>
      <c r="H475" s="49">
        <f t="shared" si="143"/>
        <v>13000000</v>
      </c>
      <c r="I475" s="49">
        <f t="shared" si="143"/>
        <v>433113571.6</v>
      </c>
      <c r="J475" s="49">
        <f t="shared" si="143"/>
        <v>13417000</v>
      </c>
      <c r="K475" s="49">
        <f t="shared" si="143"/>
        <v>913000</v>
      </c>
      <c r="L475" s="49">
        <f t="shared" si="143"/>
        <v>27920000</v>
      </c>
      <c r="M475" s="49">
        <f t="shared" si="143"/>
        <v>14400000</v>
      </c>
    </row>
    <row r="476" spans="1:13" ht="39.75" customHeight="1">
      <c r="A476" s="37"/>
      <c r="B476" s="37" t="s">
        <v>469</v>
      </c>
      <c r="C476" s="49">
        <f>IF(C474-C475&gt;0,C474-C475,0)</f>
        <v>0</v>
      </c>
      <c r="D476" s="49">
        <f>IF(D474-D475&gt;0,D474-D475,0)</f>
        <v>0.3999999761581421</v>
      </c>
      <c r="E476" s="49">
        <f>IF(E474-E475&gt;0,E474-E475,0)</f>
        <v>0</v>
      </c>
      <c r="F476" s="49">
        <f>IF(F474-F475&gt;0,F474-F475,0)</f>
        <v>0</v>
      </c>
      <c r="G476" s="49">
        <f aca="true" t="shared" si="144" ref="G476:M476">IF(G474-G475&gt;0,G474-G475,0)</f>
        <v>0</v>
      </c>
      <c r="H476" s="49">
        <f t="shared" si="144"/>
        <v>0</v>
      </c>
      <c r="I476" s="49">
        <f t="shared" si="144"/>
        <v>0.3999999761581421</v>
      </c>
      <c r="J476" s="49">
        <f t="shared" si="144"/>
        <v>0</v>
      </c>
      <c r="K476" s="49">
        <f t="shared" si="144"/>
        <v>0</v>
      </c>
      <c r="L476" s="49">
        <f t="shared" si="144"/>
        <v>0</v>
      </c>
      <c r="M476" s="49">
        <f t="shared" si="144"/>
        <v>0</v>
      </c>
    </row>
    <row r="477" spans="1:13" ht="39.75" customHeight="1">
      <c r="A477" s="37"/>
      <c r="B477" s="37" t="s">
        <v>470</v>
      </c>
      <c r="C477" s="49">
        <f>IF(C475-C474&gt;0,C475-C474,0)</f>
        <v>0</v>
      </c>
      <c r="D477" s="49">
        <f>IF(D475-D474&gt;0,D475-D474,0)</f>
        <v>0</v>
      </c>
      <c r="E477" s="49">
        <f>IF(E475-E474&gt;0,E475-E474,0)</f>
        <v>0</v>
      </c>
      <c r="F477" s="49">
        <f>IF(F475-F474&gt;0,F475-F474,0)</f>
        <v>0</v>
      </c>
      <c r="G477" s="49">
        <f aca="true" t="shared" si="145" ref="G477:M477">IF(G475-G474&gt;0,G475-G474,0)</f>
        <v>0</v>
      </c>
      <c r="H477" s="49">
        <f t="shared" si="145"/>
        <v>0</v>
      </c>
      <c r="I477" s="49">
        <f t="shared" si="145"/>
        <v>0</v>
      </c>
      <c r="J477" s="49">
        <f t="shared" si="145"/>
        <v>0</v>
      </c>
      <c r="K477" s="49">
        <f t="shared" si="145"/>
        <v>0</v>
      </c>
      <c r="L477" s="49">
        <f t="shared" si="145"/>
        <v>0</v>
      </c>
      <c r="M477" s="49">
        <f t="shared" si="145"/>
        <v>0</v>
      </c>
    </row>
    <row r="478" spans="1:13" s="23" customFormat="1" ht="39.75" customHeight="1">
      <c r="A478" s="31">
        <v>900000</v>
      </c>
      <c r="B478" s="31" t="s">
        <v>471</v>
      </c>
      <c r="C478" s="49">
        <f>SUM(C149)</f>
        <v>0</v>
      </c>
      <c r="D478" s="49">
        <f>SUM(E478:M478)</f>
        <v>0</v>
      </c>
      <c r="E478" s="49">
        <f aca="true" t="shared" si="146" ref="E478:M478">SUM(E149)</f>
        <v>0</v>
      </c>
      <c r="F478" s="49">
        <f t="shared" si="146"/>
        <v>0</v>
      </c>
      <c r="G478" s="49">
        <f t="shared" si="146"/>
        <v>0</v>
      </c>
      <c r="H478" s="49">
        <f t="shared" si="146"/>
        <v>0</v>
      </c>
      <c r="I478" s="49">
        <f t="shared" si="146"/>
        <v>0</v>
      </c>
      <c r="J478" s="49">
        <f t="shared" si="146"/>
        <v>0</v>
      </c>
      <c r="K478" s="49">
        <f t="shared" si="146"/>
        <v>0</v>
      </c>
      <c r="L478" s="49">
        <f t="shared" si="146"/>
        <v>0</v>
      </c>
      <c r="M478" s="49">
        <f t="shared" si="146"/>
        <v>0</v>
      </c>
    </row>
    <row r="479" spans="1:13" s="23" customFormat="1" ht="39.75" customHeight="1">
      <c r="A479" s="31">
        <v>600000</v>
      </c>
      <c r="B479" s="31" t="s">
        <v>472</v>
      </c>
      <c r="C479" s="49">
        <f>SUM(C412)</f>
        <v>0</v>
      </c>
      <c r="D479" s="49">
        <f>SUM(E479:M479)</f>
        <v>0</v>
      </c>
      <c r="E479" s="49">
        <f aca="true" t="shared" si="147" ref="E479:M479">SUM(E412)</f>
        <v>0</v>
      </c>
      <c r="F479" s="49">
        <f t="shared" si="147"/>
        <v>0</v>
      </c>
      <c r="G479" s="49">
        <f t="shared" si="147"/>
        <v>0</v>
      </c>
      <c r="H479" s="49">
        <f t="shared" si="147"/>
        <v>0</v>
      </c>
      <c r="I479" s="49">
        <f t="shared" si="147"/>
        <v>0</v>
      </c>
      <c r="J479" s="49">
        <f t="shared" si="147"/>
        <v>0</v>
      </c>
      <c r="K479" s="49">
        <f t="shared" si="147"/>
        <v>0</v>
      </c>
      <c r="L479" s="49">
        <f t="shared" si="147"/>
        <v>0</v>
      </c>
      <c r="M479" s="49">
        <f t="shared" si="147"/>
        <v>0</v>
      </c>
    </row>
    <row r="480" spans="1:13" s="23" customFormat="1" ht="39.75" customHeight="1">
      <c r="A480" s="31"/>
      <c r="B480" s="31" t="s">
        <v>473</v>
      </c>
      <c r="C480" s="49">
        <f>IF(C478-C479&gt;0,C478-C479,0)</f>
        <v>0</v>
      </c>
      <c r="D480" s="49">
        <f>IF(D478-D479&gt;0,D478-D479,0)</f>
        <v>0</v>
      </c>
      <c r="E480" s="49">
        <f>IF(E478-E479&gt;0,E478-E479,0)</f>
        <v>0</v>
      </c>
      <c r="F480" s="49">
        <f>IF(F478-F479&gt;0,F478-F479,0)</f>
        <v>0</v>
      </c>
      <c r="G480" s="49">
        <f aca="true" t="shared" si="148" ref="G480:M480">IF(G478-G479&gt;0,G478-G479,0)</f>
        <v>0</v>
      </c>
      <c r="H480" s="49">
        <f t="shared" si="148"/>
        <v>0</v>
      </c>
      <c r="I480" s="49">
        <f t="shared" si="148"/>
        <v>0</v>
      </c>
      <c r="J480" s="49">
        <f t="shared" si="148"/>
        <v>0</v>
      </c>
      <c r="K480" s="49">
        <f t="shared" si="148"/>
        <v>0</v>
      </c>
      <c r="L480" s="49">
        <f t="shared" si="148"/>
        <v>0</v>
      </c>
      <c r="M480" s="49">
        <f t="shared" si="148"/>
        <v>0</v>
      </c>
    </row>
    <row r="481" spans="1:13" s="23" customFormat="1" ht="39.75" customHeight="1">
      <c r="A481" s="31"/>
      <c r="B481" s="31" t="s">
        <v>474</v>
      </c>
      <c r="C481" s="49">
        <f>IF(C479-C478&gt;0,C479-C478,0)</f>
        <v>0</v>
      </c>
      <c r="D481" s="49">
        <f>IF(D479-D478&gt;0,D479-D478,0)</f>
        <v>0</v>
      </c>
      <c r="E481" s="49">
        <f>IF(E479-E478&gt;0,E479-E478,0)</f>
        <v>0</v>
      </c>
      <c r="F481" s="49">
        <f>IF(F479-F478&gt;0,F479-F478,0)</f>
        <v>0</v>
      </c>
      <c r="G481" s="49">
        <f aca="true" t="shared" si="149" ref="G481:M481">IF(G479-G478&gt;0,G479-G478,0)</f>
        <v>0</v>
      </c>
      <c r="H481" s="49">
        <f t="shared" si="149"/>
        <v>0</v>
      </c>
      <c r="I481" s="49">
        <f t="shared" si="149"/>
        <v>0</v>
      </c>
      <c r="J481" s="49">
        <f t="shared" si="149"/>
        <v>0</v>
      </c>
      <c r="K481" s="49">
        <f t="shared" si="149"/>
        <v>0</v>
      </c>
      <c r="L481" s="49">
        <f t="shared" si="149"/>
        <v>0</v>
      </c>
      <c r="M481" s="49">
        <f t="shared" si="149"/>
        <v>0</v>
      </c>
    </row>
    <row r="482" spans="1:13" ht="39.75" customHeight="1">
      <c r="A482" s="50"/>
      <c r="B482" s="51" t="s">
        <v>475</v>
      </c>
      <c r="C482" s="52">
        <f>+C476+C480-C477-C481</f>
        <v>0</v>
      </c>
      <c r="D482" s="52">
        <f aca="true" t="shared" si="150" ref="D482:M482">+D476+D480-D477-D481</f>
        <v>0.3999999761581421</v>
      </c>
      <c r="E482" s="52">
        <f t="shared" si="150"/>
        <v>0</v>
      </c>
      <c r="F482" s="52">
        <f t="shared" si="150"/>
        <v>0</v>
      </c>
      <c r="G482" s="52">
        <f t="shared" si="150"/>
        <v>0</v>
      </c>
      <c r="H482" s="52">
        <f t="shared" si="150"/>
        <v>0</v>
      </c>
      <c r="I482" s="52">
        <f t="shared" si="150"/>
        <v>0.3999999761581421</v>
      </c>
      <c r="J482" s="52">
        <f t="shared" si="150"/>
        <v>0</v>
      </c>
      <c r="K482" s="52">
        <f t="shared" si="150"/>
        <v>0</v>
      </c>
      <c r="L482" s="52">
        <f t="shared" si="150"/>
        <v>0</v>
      </c>
      <c r="M482" s="52">
        <f t="shared" si="150"/>
        <v>0</v>
      </c>
    </row>
    <row r="483" spans="1:13" ht="39.75" customHeight="1">
      <c r="A483" s="50"/>
      <c r="B483" s="51" t="s">
        <v>476</v>
      </c>
      <c r="C483" s="52">
        <f aca="true" t="shared" si="151" ref="C483:M483">+C477+C481-C476-C480</f>
        <v>0</v>
      </c>
      <c r="D483" s="52">
        <f t="shared" si="151"/>
        <v>-0.3999999761581421</v>
      </c>
      <c r="E483" s="52">
        <f t="shared" si="151"/>
        <v>0</v>
      </c>
      <c r="F483" s="52">
        <f>+F477+F481-F476-F480</f>
        <v>0</v>
      </c>
      <c r="G483" s="52">
        <f t="shared" si="151"/>
        <v>0</v>
      </c>
      <c r="H483" s="52">
        <f t="shared" si="151"/>
        <v>0</v>
      </c>
      <c r="I483" s="52">
        <f t="shared" si="151"/>
        <v>-0.3999999761581421</v>
      </c>
      <c r="J483" s="52">
        <f t="shared" si="151"/>
        <v>0</v>
      </c>
      <c r="K483" s="52">
        <f t="shared" si="151"/>
        <v>0</v>
      </c>
      <c r="L483" s="52">
        <f t="shared" si="151"/>
        <v>0</v>
      </c>
      <c r="M483" s="52">
        <f t="shared" si="151"/>
        <v>0</v>
      </c>
    </row>
    <row r="484" spans="1:13" ht="15">
      <c r="A484" s="53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1:12" ht="15">
      <c r="A485" s="53"/>
      <c r="B485" s="55"/>
      <c r="C485" s="55"/>
      <c r="D485" s="82"/>
      <c r="E485" s="82"/>
      <c r="F485" s="82"/>
      <c r="G485" s="56"/>
      <c r="H485" s="57"/>
      <c r="I485" s="57"/>
      <c r="J485" s="58"/>
      <c r="K485" s="59">
        <f>+++++++++++++++++++++++++++++++++++++I485</f>
        <v>0</v>
      </c>
      <c r="L485" s="56"/>
    </row>
    <row r="486" spans="1:13" ht="15">
      <c r="A486" s="55"/>
      <c r="B486" s="60"/>
      <c r="D486" s="82"/>
      <c r="E486" s="82"/>
      <c r="F486" s="82"/>
      <c r="G486" s="56"/>
      <c r="H486" s="57"/>
      <c r="I486" s="57"/>
      <c r="J486" s="58"/>
      <c r="K486" s="58"/>
      <c r="M486" s="58"/>
    </row>
    <row r="487" spans="1:13" ht="15">
      <c r="A487" s="72" t="s">
        <v>486</v>
      </c>
      <c r="B487" s="60"/>
      <c r="C487" s="61" t="s">
        <v>482</v>
      </c>
      <c r="D487" s="56"/>
      <c r="E487" s="56"/>
      <c r="F487" s="56"/>
      <c r="G487" s="56"/>
      <c r="H487" s="57"/>
      <c r="I487" s="57"/>
      <c r="J487" s="58"/>
      <c r="K487" s="68" t="s">
        <v>487</v>
      </c>
      <c r="M487" s="58"/>
    </row>
    <row r="488" spans="1:13" ht="15">
      <c r="A488" s="35"/>
      <c r="B488" s="35"/>
      <c r="C488" s="35"/>
      <c r="H488" s="35"/>
      <c r="I488" s="35"/>
      <c r="J488" s="54"/>
      <c r="K488" s="54" t="s">
        <v>488</v>
      </c>
      <c r="L488" s="54"/>
      <c r="M488" s="54"/>
    </row>
    <row r="489" spans="1:10" ht="15">
      <c r="A489" s="35"/>
      <c r="B489" s="62"/>
      <c r="C489" s="62"/>
      <c r="D489" s="62"/>
      <c r="E489" s="62"/>
      <c r="F489" s="62"/>
      <c r="G489" s="62"/>
      <c r="H489" s="62"/>
      <c r="I489" s="62"/>
      <c r="J489" s="62"/>
    </row>
    <row r="490" spans="1:2" ht="15">
      <c r="A490" s="62"/>
      <c r="B490"/>
    </row>
    <row r="491" spans="1:2" ht="15.75">
      <c r="A491" s="63"/>
      <c r="B491"/>
    </row>
    <row r="492" ht="15.75">
      <c r="A492" s="63"/>
    </row>
  </sheetData>
  <sheetProtection/>
  <mergeCells count="51">
    <mergeCell ref="A3:J3"/>
    <mergeCell ref="A4:C4"/>
    <mergeCell ref="D4:J4"/>
    <mergeCell ref="A5:C5"/>
    <mergeCell ref="D5:J5"/>
    <mergeCell ref="A6:J6"/>
    <mergeCell ref="A7:H7"/>
    <mergeCell ref="A8:H8"/>
    <mergeCell ref="A10:M10"/>
    <mergeCell ref="A11:M11"/>
    <mergeCell ref="A14:A17"/>
    <mergeCell ref="B14:B17"/>
    <mergeCell ref="C14:C17"/>
    <mergeCell ref="D15:D17"/>
    <mergeCell ref="M16:M17"/>
    <mergeCell ref="A192:A195"/>
    <mergeCell ref="B192:B195"/>
    <mergeCell ref="C192:C195"/>
    <mergeCell ref="D193:D195"/>
    <mergeCell ref="L15:M15"/>
    <mergeCell ref="E16:H16"/>
    <mergeCell ref="I16:I17"/>
    <mergeCell ref="J16:J17"/>
    <mergeCell ref="K16:K17"/>
    <mergeCell ref="L16:L17"/>
    <mergeCell ref="M471:M472"/>
    <mergeCell ref="L194:L195"/>
    <mergeCell ref="M194:M195"/>
    <mergeCell ref="A469:A472"/>
    <mergeCell ref="B469:B472"/>
    <mergeCell ref="C469:C472"/>
    <mergeCell ref="D470:D472"/>
    <mergeCell ref="E194:H194"/>
    <mergeCell ref="I194:I195"/>
    <mergeCell ref="J194:J195"/>
    <mergeCell ref="D485:F485"/>
    <mergeCell ref="D486:F486"/>
    <mergeCell ref="E15:J15"/>
    <mergeCell ref="E471:H471"/>
    <mergeCell ref="I471:I472"/>
    <mergeCell ref="J471:J472"/>
    <mergeCell ref="K471:K472"/>
    <mergeCell ref="L471:L472"/>
    <mergeCell ref="D14:M14"/>
    <mergeCell ref="E193:J193"/>
    <mergeCell ref="K193:L193"/>
    <mergeCell ref="D192:M192"/>
    <mergeCell ref="E470:J470"/>
    <mergeCell ref="K470:L470"/>
    <mergeCell ref="D469:M469"/>
    <mergeCell ref="K194:K195"/>
  </mergeCells>
  <printOptions/>
  <pageMargins left="0.16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Centar za smestaj...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2018-05-18T09:23:48Z</cp:lastPrinted>
  <dcterms:created xsi:type="dcterms:W3CDTF">2016-01-12T07:21:45Z</dcterms:created>
  <dcterms:modified xsi:type="dcterms:W3CDTF">2018-08-29T08:22:39Z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