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<sst xmlns="http://schemas.openxmlformats.org/spreadsheetml/2006/main" count="73" uniqueCount="70">
  <si>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KONTO</t>
  </si>
  <si>
    <t>NAZIV KONTA</t>
  </si>
  <si>
    <t>IZNOS U DINARIMA</t>
  </si>
  <si>
    <t>SPECIFIKACIJA PO KONTNOM OKVIRU ODOBRENIH SREDSTAVA PO FINASIJSKOM PLANU ZA 2016-TU GOD</t>
  </si>
  <si>
    <t xml:space="preserve">PLATE, DODACI I NAKNADE ZAPOSLENIMA </t>
  </si>
  <si>
    <t>TEKUĆI TRANSFERI OD DRUGIH NIVOA</t>
  </si>
  <si>
    <t>VLASTI U KORIST NIVOA GRADOVA</t>
  </si>
  <si>
    <t>DOPRINOSI ZA PIO</t>
  </si>
  <si>
    <t>DOPRINOSI ZA ZDRAVSTVO</t>
  </si>
  <si>
    <t>DOPRINOSI ZA NEZAPOSLENOST</t>
  </si>
  <si>
    <t>NAKNADE U NATURI</t>
  </si>
  <si>
    <t>PREVOZ ZAPOSLENIH - MARKICE</t>
  </si>
  <si>
    <t>SOCIJALNI  DOPRIN. NA TERET POSL.</t>
  </si>
  <si>
    <t>RASHODI ZA ZAPOSLENE</t>
  </si>
  <si>
    <t>TOPLANE GREJANJE</t>
  </si>
  <si>
    <t>LOŽ ULJE DILJSKA</t>
  </si>
  <si>
    <t>UGALJ ŠILJAKOVAC</t>
  </si>
  <si>
    <t>GAS ŠEKSPIR</t>
  </si>
  <si>
    <t>STRUJA ZA DNEVNE BORAVKE</t>
  </si>
  <si>
    <t>STALNI TROŠKOVI-ENERGET. USLU.</t>
  </si>
  <si>
    <t>KOMUNALNE USLUGE</t>
  </si>
  <si>
    <t>USLUGE VODOVODA I KANALIZACIJE</t>
  </si>
  <si>
    <t>USLUGA ZAŠTITE IMOVINE-OBEZBEĐENJE</t>
  </si>
  <si>
    <t>ODVOZ OTPADA- GRADSKA ČISTOĆA</t>
  </si>
  <si>
    <t>TEKUĆE POPRAVKE I ODRŽ.ZGRADA I OBJEK.</t>
  </si>
  <si>
    <t>ODRŽAVANJE I REMONT TERMOTEHN.INSTALAC</t>
  </si>
  <si>
    <t>TEHNIČKO ODRŽAVANJE ELEKTRO INSTALACIJA</t>
  </si>
  <si>
    <t>TEKUĆE POPRAVKE I ODRŽAVANJE OPREME</t>
  </si>
  <si>
    <t>MATERIJAL ZA DOMAĆIN.I UGOSTITELJ.</t>
  </si>
  <si>
    <t>PROIZVODI ZA ČIŠĆENJE</t>
  </si>
  <si>
    <t xml:space="preserve">NAMIRNICE ZA PRIPREMU HRANE </t>
  </si>
  <si>
    <t>TROŠKOVI PUTOVANJA</t>
  </si>
  <si>
    <t xml:space="preserve">PREVOZ KORISNIKA </t>
  </si>
  <si>
    <t>OSTALI MATERIJALI ZA PREVOZNA SREDSTV</t>
  </si>
  <si>
    <t>MATERIJALI ZA SAOBRAĆAJ</t>
  </si>
  <si>
    <t>DIZEL GORIVO -ZA PREVOZ KORISNIKA</t>
  </si>
  <si>
    <t xml:space="preserve">UKUPAN TROŠAK-RASHOD </t>
  </si>
  <si>
    <t>ADMINISTRATIVNI MATERIJAL</t>
  </si>
  <si>
    <t>ODRŽAVANJE LIFTOVA-ŠEKSPIROVA I BEŽ.KOSA</t>
  </si>
  <si>
    <t>У Београду</t>
  </si>
  <si>
    <t>PREDLOG IZMENA I DOPUNA</t>
  </si>
  <si>
    <t>ZARADE ZAPOSLENIH</t>
  </si>
  <si>
    <t>MATERIJALNI TROŠKOVI</t>
  </si>
  <si>
    <t xml:space="preserve">INVESTICIJE I OPREMA </t>
  </si>
  <si>
    <t xml:space="preserve">UKUPNO </t>
  </si>
  <si>
    <t>MED. USLUGE-USLUGE JAVNOG ZDRAVLJA</t>
  </si>
  <si>
    <t>PERIODIČNI (SISTEMATSKI ) PREGLEDI ZAPOSL.</t>
  </si>
  <si>
    <t>USVOJENO  UPRAV.ODB.</t>
  </si>
  <si>
    <t>USVOJENO NA U.O.</t>
  </si>
  <si>
    <t>RADNE UNIFORME ZAPOSLENIH</t>
  </si>
  <si>
    <t>PREDLOG IZMENA</t>
  </si>
  <si>
    <t>UKUPNO NA POZICIJAMA</t>
  </si>
  <si>
    <t>USLUGE PO UGOVORU</t>
  </si>
  <si>
    <t>TEK.POPR. I ODRZAV.OOPREME ZA JAVNU BEZ.</t>
  </si>
  <si>
    <t>NAMEŠTAJ ZA DB</t>
  </si>
  <si>
    <t>OPREMA ZA DB LAZAREVAC</t>
  </si>
  <si>
    <t xml:space="preserve">MEDICINSKA OPREMA </t>
  </si>
  <si>
    <t>OPREMA ZA JAVNU BEZBEDNOST</t>
  </si>
  <si>
    <t xml:space="preserve">KAPITALNO ODRŽAVANJE i </t>
  </si>
  <si>
    <t>PROJEKTNO PLANIRANJE elem.nepogod</t>
  </si>
  <si>
    <t>KONACNO  USVOJENO</t>
  </si>
  <si>
    <t>NA UPR. ODB</t>
  </si>
  <si>
    <t>OSTALE STRUCNE USLUGE-PP POSLOVI</t>
  </si>
  <si>
    <t>KLIMA UREĐAJI - OVČA</t>
  </si>
  <si>
    <t>KAZNE PO REŠENJU PRAVOSUDNIH ORGANA</t>
  </si>
  <si>
    <t>KAZNE ZA KAŠNJENJE</t>
  </si>
  <si>
    <t xml:space="preserve">      23.05.2018.године</t>
  </si>
  <si>
    <t>Predsednik U.O.</t>
  </si>
  <si>
    <t>Jovan Knežević</t>
  </si>
  <si>
    <t xml:space="preserve">                   IZMENE  I DOPUNE FINANSIJSKOG PLANA - Sekretarijat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</si>
</sst>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\.\ mmmm\ yyyy"/>
    <numFmt numFmtId="173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0" xfId="0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47" fillId="0" borderId="10" xfId="0" applyFont="1" applyFill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" fontId="46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51" fillId="0" borderId="12" xfId="0" applyNumberFormat="1" applyFont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53" fillId="33" borderId="15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4" fontId="45" fillId="33" borderId="17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4" fontId="45" fillId="33" borderId="19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/>
    </xf>
    <xf numFmtId="4" fontId="43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5" fillId="0" borderId="12" xfId="0" applyNumberFormat="1" applyFont="1" applyFill="1" applyBorder="1" applyAlignment="1">
      <alignment/>
    </xf>
    <xf numFmtId="0" fontId="54" fillId="0" borderId="18" xfId="0" applyFont="1" applyBorder="1" applyAlignment="1">
      <alignment/>
    </xf>
    <xf numFmtId="0" fontId="0" fillId="0" borderId="20" xfId="0" applyBorder="1" applyAlignment="1">
      <alignment/>
    </xf>
    <xf numFmtId="0" fontId="43" fillId="0" borderId="20" xfId="0" applyFont="1" applyBorder="1" applyAlignment="1">
      <alignment/>
    </xf>
    <xf numFmtId="4" fontId="50" fillId="0" borderId="21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14" fontId="53" fillId="33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3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53" fillId="33" borderId="23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left"/>
    </xf>
    <xf numFmtId="4" fontId="53" fillId="0" borderId="12" xfId="0" applyNumberFormat="1" applyFont="1" applyBorder="1" applyAlignment="1">
      <alignment/>
    </xf>
    <xf numFmtId="4" fontId="45" fillId="0" borderId="25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4" fontId="43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3" fillId="0" borderId="26" xfId="0" applyNumberFormat="1" applyFont="1" applyBorder="1" applyAlignment="1">
      <alignment/>
    </xf>
    <xf numFmtId="4" fontId="43" fillId="0" borderId="25" xfId="0" applyNumberFormat="1" applyFont="1" applyBorder="1" applyAlignment="1">
      <alignment/>
    </xf>
    <xf numFmtId="4" fontId="43" fillId="0" borderId="27" xfId="0" applyNumberFormat="1" applyFont="1" applyBorder="1" applyAlignment="1">
      <alignment/>
    </xf>
    <xf numFmtId="4" fontId="46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C1">
      <selection activeCell="C1" sqref="C1:J2"/>
    </sheetView>
  </sheetViews>
  <sheetFormatPr defaultColWidth="9.140625" defaultRowHeight="15"/>
  <cols>
    <col min="1" max="1" width="0.42578125" style="0" hidden="1" customWidth="1"/>
    <col min="2" max="2" width="0.5625" style="0" hidden="1" customWidth="1"/>
    <col min="3" max="3" width="8.421875" style="0" customWidth="1"/>
    <col min="4" max="4" width="8.28125" style="0" customWidth="1"/>
    <col min="5" max="5" width="36.28125" style="0" customWidth="1"/>
    <col min="6" max="6" width="17.421875" style="0" customWidth="1"/>
    <col min="7" max="7" width="0.42578125" style="0" customWidth="1"/>
    <col min="8" max="8" width="17.8515625" style="0" customWidth="1"/>
    <col min="9" max="9" width="0.42578125" style="0" customWidth="1"/>
    <col min="10" max="10" width="14.57421875" style="0" customWidth="1"/>
    <col min="11" max="11" width="12.421875" style="0" customWidth="1"/>
    <col min="12" max="12" width="26.7109375" style="0" customWidth="1"/>
    <col min="13" max="13" width="20.00390625" style="0" customWidth="1"/>
    <col min="14" max="14" width="18.140625" style="0" customWidth="1"/>
  </cols>
  <sheetData>
    <row r="1" spans="3:14" ht="20.25" customHeight="1">
      <c r="C1" s="90" t="s">
        <v>69</v>
      </c>
      <c r="D1" s="90"/>
      <c r="E1" s="90"/>
      <c r="F1" s="90"/>
      <c r="G1" s="90"/>
      <c r="H1" s="90"/>
      <c r="I1" s="90"/>
      <c r="J1" s="90"/>
      <c r="K1" s="39"/>
      <c r="L1" s="39"/>
      <c r="M1" s="39"/>
      <c r="N1" s="39"/>
    </row>
    <row r="2" spans="1:14" ht="21" customHeight="1">
      <c r="A2" s="9" t="s">
        <v>3</v>
      </c>
      <c r="B2" s="10"/>
      <c r="C2" s="90"/>
      <c r="D2" s="90"/>
      <c r="E2" s="90"/>
      <c r="F2" s="90"/>
      <c r="G2" s="90"/>
      <c r="H2" s="90"/>
      <c r="I2" s="90"/>
      <c r="J2" s="90"/>
      <c r="K2" s="39"/>
      <c r="L2" s="54"/>
      <c r="M2" s="39"/>
      <c r="N2" s="39"/>
    </row>
    <row r="3" spans="11:14" ht="17.25" customHeight="1">
      <c r="K3" s="39"/>
      <c r="L3" s="69"/>
      <c r="M3" s="39"/>
      <c r="N3" s="39"/>
    </row>
    <row r="4" spans="2:14" ht="15.75" thickBot="1">
      <c r="B4" s="3"/>
      <c r="C4" s="3" t="s">
        <v>0</v>
      </c>
      <c r="D4" s="3" t="s">
        <v>0</v>
      </c>
      <c r="E4" s="3" t="s">
        <v>1</v>
      </c>
      <c r="F4" s="3" t="s">
        <v>2</v>
      </c>
      <c r="H4" s="3" t="s">
        <v>2</v>
      </c>
      <c r="K4" s="39"/>
      <c r="L4" s="69"/>
      <c r="M4" s="39"/>
      <c r="N4" s="39"/>
    </row>
    <row r="5" spans="2:14" ht="15" customHeight="1">
      <c r="B5" s="3"/>
      <c r="C5" s="3"/>
      <c r="D5" s="3"/>
      <c r="E5" s="3"/>
      <c r="F5" s="44" t="s">
        <v>47</v>
      </c>
      <c r="G5" s="45"/>
      <c r="H5" s="46" t="s">
        <v>40</v>
      </c>
      <c r="I5" s="45"/>
      <c r="J5" s="75" t="s">
        <v>60</v>
      </c>
      <c r="K5" s="39"/>
      <c r="L5" s="69"/>
      <c r="M5" s="39"/>
      <c r="N5" s="39"/>
    </row>
    <row r="6" spans="2:14" ht="14.25" customHeight="1" thickBot="1">
      <c r="B6" s="4"/>
      <c r="C6" s="3"/>
      <c r="D6" s="3"/>
      <c r="E6" s="3"/>
      <c r="F6" s="66">
        <v>43129</v>
      </c>
      <c r="G6" s="47"/>
      <c r="H6" s="48"/>
      <c r="I6" s="47"/>
      <c r="J6" s="76" t="s">
        <v>61</v>
      </c>
      <c r="K6" s="39"/>
      <c r="L6" s="69"/>
      <c r="M6" s="39"/>
      <c r="N6" s="39"/>
    </row>
    <row r="7" spans="2:14" ht="16.5" thickBot="1">
      <c r="B7" s="3"/>
      <c r="C7" s="3">
        <v>7331400</v>
      </c>
      <c r="D7" s="3"/>
      <c r="E7" s="5" t="s">
        <v>5</v>
      </c>
      <c r="F7" s="49">
        <v>429989572</v>
      </c>
      <c r="G7" s="50"/>
      <c r="H7" s="51">
        <v>7474792.8</v>
      </c>
      <c r="I7" s="51"/>
      <c r="J7" s="81">
        <v>429989572</v>
      </c>
      <c r="K7" s="39"/>
      <c r="L7" s="69"/>
      <c r="M7" s="39"/>
      <c r="N7" s="39"/>
    </row>
    <row r="8" spans="2:14" ht="15.75">
      <c r="B8" s="3"/>
      <c r="C8" s="3"/>
      <c r="D8" s="3"/>
      <c r="E8" s="14" t="s">
        <v>6</v>
      </c>
      <c r="F8" s="23"/>
      <c r="H8" s="43"/>
      <c r="K8" s="39"/>
      <c r="L8" s="69"/>
      <c r="M8" s="39"/>
      <c r="N8" s="39"/>
    </row>
    <row r="9" spans="2:14" ht="16.5" thickBot="1">
      <c r="B9" s="3"/>
      <c r="C9" s="3"/>
      <c r="D9" s="3"/>
      <c r="E9" s="3"/>
      <c r="F9" s="23"/>
      <c r="H9" s="26"/>
      <c r="K9" s="39"/>
      <c r="L9" s="69"/>
      <c r="M9" s="39"/>
      <c r="N9" s="39"/>
    </row>
    <row r="10" spans="2:14" ht="20.25" customHeight="1" thickBot="1">
      <c r="B10" s="4"/>
      <c r="C10" s="3">
        <v>4100000</v>
      </c>
      <c r="D10" s="3"/>
      <c r="E10" s="13" t="s">
        <v>13</v>
      </c>
      <c r="F10" s="29">
        <f>F11+F13</f>
        <v>297000000</v>
      </c>
      <c r="G10" s="1"/>
      <c r="H10" s="28">
        <v>0</v>
      </c>
      <c r="J10" s="74">
        <f>F10+H10</f>
        <v>297000000</v>
      </c>
      <c r="K10" s="71"/>
      <c r="L10" s="69"/>
      <c r="M10" s="39"/>
      <c r="N10" s="39"/>
    </row>
    <row r="11" spans="2:14" ht="15.75">
      <c r="B11" s="3"/>
      <c r="C11" s="3">
        <v>4110000</v>
      </c>
      <c r="D11" s="3"/>
      <c r="E11" s="16" t="s">
        <v>4</v>
      </c>
      <c r="F11" s="24">
        <v>251908397</v>
      </c>
      <c r="H11" s="8">
        <v>0</v>
      </c>
      <c r="J11" s="73">
        <f>F11+H11</f>
        <v>251908397</v>
      </c>
      <c r="K11" s="39"/>
      <c r="L11" s="69"/>
      <c r="M11" s="39"/>
      <c r="N11" s="39"/>
    </row>
    <row r="12" spans="2:14" ht="15.75" customHeight="1" thickBot="1">
      <c r="B12" s="3"/>
      <c r="C12" s="12"/>
      <c r="D12" s="3"/>
      <c r="F12" s="12"/>
      <c r="H12" s="12"/>
      <c r="K12" s="39"/>
      <c r="L12" s="69"/>
      <c r="M12" s="39"/>
      <c r="N12" s="39"/>
    </row>
    <row r="13" spans="2:14" ht="19.5" thickBot="1">
      <c r="B13" s="3"/>
      <c r="C13" s="3">
        <v>4120000</v>
      </c>
      <c r="D13" s="3"/>
      <c r="E13" s="15" t="s">
        <v>12</v>
      </c>
      <c r="F13" s="19">
        <f>F14+F15+F16</f>
        <v>45091603</v>
      </c>
      <c r="G13" s="1"/>
      <c r="H13" s="19">
        <f>H14+H15+H16</f>
        <v>0</v>
      </c>
      <c r="J13" s="28">
        <f>F13+H13</f>
        <v>45091603</v>
      </c>
      <c r="K13" s="39"/>
      <c r="L13" s="69"/>
      <c r="M13" s="39"/>
      <c r="N13" s="39"/>
    </row>
    <row r="14" spans="2:14" ht="15.75">
      <c r="B14" s="3"/>
      <c r="C14" s="3"/>
      <c r="D14" s="3">
        <v>4121111</v>
      </c>
      <c r="E14" s="1" t="s">
        <v>7</v>
      </c>
      <c r="F14" s="24">
        <v>30229008</v>
      </c>
      <c r="H14" s="8">
        <v>0</v>
      </c>
      <c r="J14" s="55">
        <f>F14+H14</f>
        <v>30229008</v>
      </c>
      <c r="K14" s="39"/>
      <c r="L14" s="69"/>
      <c r="M14" s="39"/>
      <c r="N14" s="39"/>
    </row>
    <row r="15" spans="2:14" ht="15.75">
      <c r="B15" s="3"/>
      <c r="C15" s="3"/>
      <c r="D15" s="3">
        <v>4122111</v>
      </c>
      <c r="E15" s="1" t="s">
        <v>8</v>
      </c>
      <c r="F15" s="24">
        <v>12973282</v>
      </c>
      <c r="H15" s="8">
        <v>0</v>
      </c>
      <c r="J15" s="55">
        <f>F15+H15</f>
        <v>12973282</v>
      </c>
      <c r="K15" s="39"/>
      <c r="L15" s="69"/>
      <c r="M15" s="39"/>
      <c r="N15" s="39"/>
    </row>
    <row r="16" spans="2:14" ht="15.75">
      <c r="B16" s="3"/>
      <c r="C16" s="3"/>
      <c r="D16" s="3">
        <v>4123111</v>
      </c>
      <c r="E16" s="1" t="s">
        <v>9</v>
      </c>
      <c r="F16" s="24">
        <v>1889313</v>
      </c>
      <c r="H16" s="8">
        <v>0</v>
      </c>
      <c r="J16" s="55">
        <f>F16+H16</f>
        <v>1889313</v>
      </c>
      <c r="K16" s="39"/>
      <c r="L16" s="69"/>
      <c r="M16" s="39"/>
      <c r="N16" s="39"/>
    </row>
    <row r="17" spans="2:14" ht="16.5" thickBot="1">
      <c r="B17" s="3"/>
      <c r="C17" s="3"/>
      <c r="D17" s="3"/>
      <c r="F17" s="24"/>
      <c r="H17" s="24"/>
      <c r="J17" s="31"/>
      <c r="K17" s="39"/>
      <c r="L17" s="69"/>
      <c r="M17" s="39"/>
      <c r="N17" s="39"/>
    </row>
    <row r="18" spans="2:14" ht="19.5" thickBot="1">
      <c r="B18" s="3"/>
      <c r="C18" s="3">
        <v>4130000</v>
      </c>
      <c r="D18" s="3"/>
      <c r="E18" s="15" t="s">
        <v>10</v>
      </c>
      <c r="F18" s="19">
        <f>F19</f>
        <v>14500000</v>
      </c>
      <c r="G18" s="1"/>
      <c r="H18" s="29">
        <f>H19+H20</f>
        <v>-2500000</v>
      </c>
      <c r="J18" s="28">
        <f>F18+H18</f>
        <v>12000000</v>
      </c>
      <c r="K18" s="39"/>
      <c r="L18" s="69"/>
      <c r="M18" s="39"/>
      <c r="N18" s="39"/>
    </row>
    <row r="19" spans="2:14" ht="15.75">
      <c r="B19" s="3"/>
      <c r="C19" s="3"/>
      <c r="D19" s="3">
        <v>4131511</v>
      </c>
      <c r="E19" t="s">
        <v>11</v>
      </c>
      <c r="F19" s="24">
        <v>14500000</v>
      </c>
      <c r="H19" s="8">
        <v>-2500000</v>
      </c>
      <c r="J19" s="55">
        <f>F19+H19</f>
        <v>12000000</v>
      </c>
      <c r="K19" s="71"/>
      <c r="L19" s="69"/>
      <c r="M19" s="39"/>
      <c r="N19" s="39"/>
    </row>
    <row r="20" spans="2:14" ht="15.75">
      <c r="B20" s="3"/>
      <c r="C20" s="3"/>
      <c r="D20" s="3"/>
      <c r="F20" s="24"/>
      <c r="H20" s="24"/>
      <c r="K20" s="39"/>
      <c r="L20" s="69"/>
      <c r="M20" s="39"/>
      <c r="N20" s="39"/>
    </row>
    <row r="21" spans="2:14" ht="6.75" customHeight="1" thickBot="1">
      <c r="B21" s="3"/>
      <c r="C21" s="12"/>
      <c r="D21" s="3"/>
      <c r="F21" s="24"/>
      <c r="H21" s="24"/>
      <c r="K21" s="39"/>
      <c r="L21" s="69"/>
      <c r="M21" s="39"/>
      <c r="N21" s="39"/>
    </row>
    <row r="22" spans="2:14" ht="19.5" thickBot="1">
      <c r="B22" s="3"/>
      <c r="C22" s="3">
        <v>4212000</v>
      </c>
      <c r="D22" s="3"/>
      <c r="E22" s="15" t="s">
        <v>19</v>
      </c>
      <c r="F22" s="19">
        <f>F23+F24+F25+F26+F27</f>
        <v>22694000</v>
      </c>
      <c r="G22" s="1"/>
      <c r="H22" s="33">
        <f>H23+H24+H25+H26+H27</f>
        <v>-2900000</v>
      </c>
      <c r="J22" s="28">
        <f aca="true" t="shared" si="0" ref="J22:J27">F22+H22</f>
        <v>19794000</v>
      </c>
      <c r="K22" s="39"/>
      <c r="L22" s="69"/>
      <c r="M22" s="39"/>
      <c r="N22" s="39"/>
    </row>
    <row r="23" spans="2:14" ht="15.75">
      <c r="B23" s="3"/>
      <c r="C23" s="3"/>
      <c r="D23" s="3">
        <v>4212151</v>
      </c>
      <c r="E23" t="s">
        <v>14</v>
      </c>
      <c r="F23" s="24">
        <v>7500000</v>
      </c>
      <c r="H23" s="8">
        <v>0</v>
      </c>
      <c r="J23" s="55">
        <f t="shared" si="0"/>
        <v>7500000</v>
      </c>
      <c r="K23" s="71"/>
      <c r="L23" s="69"/>
      <c r="M23" s="39"/>
      <c r="N23" s="39"/>
    </row>
    <row r="24" spans="2:14" ht="15.75">
      <c r="B24" s="3"/>
      <c r="C24" s="3"/>
      <c r="D24" s="3">
        <v>4212241</v>
      </c>
      <c r="E24" t="s">
        <v>15</v>
      </c>
      <c r="F24" s="24">
        <v>1194000</v>
      </c>
      <c r="H24" s="8">
        <v>0</v>
      </c>
      <c r="J24" s="55">
        <f t="shared" si="0"/>
        <v>1194000</v>
      </c>
      <c r="K24" s="71"/>
      <c r="L24" s="69"/>
      <c r="M24" s="39"/>
      <c r="N24" s="39"/>
    </row>
    <row r="25" spans="2:14" ht="15.75">
      <c r="B25" s="3"/>
      <c r="C25" s="3"/>
      <c r="D25" s="3">
        <v>4212221</v>
      </c>
      <c r="E25" t="s">
        <v>16</v>
      </c>
      <c r="F25" s="24">
        <v>0</v>
      </c>
      <c r="H25" s="8">
        <v>0</v>
      </c>
      <c r="J25" s="55">
        <f t="shared" si="0"/>
        <v>0</v>
      </c>
      <c r="K25" s="39"/>
      <c r="L25" s="69"/>
      <c r="M25" s="39"/>
      <c r="N25" s="39"/>
    </row>
    <row r="26" spans="2:14" ht="15.75">
      <c r="B26" s="3"/>
      <c r="C26" s="3"/>
      <c r="D26" s="3">
        <v>4212211</v>
      </c>
      <c r="E26" t="s">
        <v>17</v>
      </c>
      <c r="F26" s="24">
        <v>3000000</v>
      </c>
      <c r="H26" s="8">
        <v>-900000</v>
      </c>
      <c r="J26" s="55">
        <f t="shared" si="0"/>
        <v>2100000</v>
      </c>
      <c r="K26" s="71"/>
      <c r="L26" s="69"/>
      <c r="M26" s="39"/>
      <c r="N26" s="39"/>
    </row>
    <row r="27" spans="2:14" ht="15.75">
      <c r="B27" s="3"/>
      <c r="C27" s="3"/>
      <c r="D27" s="3">
        <v>4212111</v>
      </c>
      <c r="E27" t="s">
        <v>18</v>
      </c>
      <c r="F27" s="24">
        <v>11000000</v>
      </c>
      <c r="H27" s="8">
        <v>-2000000</v>
      </c>
      <c r="J27" s="55">
        <f t="shared" si="0"/>
        <v>9000000</v>
      </c>
      <c r="K27" s="67"/>
      <c r="L27" s="69"/>
      <c r="M27" s="39"/>
      <c r="N27" s="39"/>
    </row>
    <row r="28" spans="2:14" ht="10.5" customHeight="1" thickBot="1">
      <c r="B28" s="3"/>
      <c r="C28" s="3"/>
      <c r="D28" s="3"/>
      <c r="F28" s="24"/>
      <c r="H28" s="24"/>
      <c r="J28" s="31"/>
      <c r="K28" s="39"/>
      <c r="L28" s="69"/>
      <c r="M28" s="39"/>
      <c r="N28" s="39"/>
    </row>
    <row r="29" spans="2:14" ht="19.5" thickBot="1">
      <c r="B29" s="3"/>
      <c r="C29" s="3">
        <v>4213000</v>
      </c>
      <c r="D29" s="3"/>
      <c r="E29" s="15" t="s">
        <v>20</v>
      </c>
      <c r="F29" s="19">
        <f>F30+F31+F32</f>
        <v>11006000</v>
      </c>
      <c r="G29" s="1"/>
      <c r="H29" s="33">
        <f>H30+H31+H32</f>
        <v>-400000</v>
      </c>
      <c r="J29" s="28">
        <f>F29+H29</f>
        <v>10606000</v>
      </c>
      <c r="K29" s="39"/>
      <c r="L29" s="69"/>
      <c r="M29" s="39"/>
      <c r="N29" s="39"/>
    </row>
    <row r="30" spans="2:14" ht="15.75">
      <c r="B30" s="3"/>
      <c r="C30" s="3"/>
      <c r="D30" s="3">
        <v>4213111</v>
      </c>
      <c r="E30" s="18" t="s">
        <v>21</v>
      </c>
      <c r="F30" s="24">
        <v>2500000</v>
      </c>
      <c r="H30" s="8">
        <v>-200000</v>
      </c>
      <c r="J30" s="55">
        <f>F30+H30</f>
        <v>2300000</v>
      </c>
      <c r="K30" s="71"/>
      <c r="L30" s="69"/>
      <c r="M30" s="39"/>
      <c r="N30" s="39"/>
    </row>
    <row r="31" spans="2:14" ht="15.75">
      <c r="B31" s="3"/>
      <c r="C31" s="3"/>
      <c r="D31" s="3">
        <v>4213231</v>
      </c>
      <c r="E31" s="7" t="s">
        <v>22</v>
      </c>
      <c r="F31" s="24">
        <v>6506000</v>
      </c>
      <c r="H31" s="8">
        <v>0</v>
      </c>
      <c r="J31" s="55">
        <f>F31+H31</f>
        <v>6506000</v>
      </c>
      <c r="K31" s="71"/>
      <c r="L31" s="69"/>
      <c r="M31" s="39"/>
      <c r="N31" s="39"/>
    </row>
    <row r="32" spans="2:14" ht="15.75">
      <c r="B32" s="3"/>
      <c r="C32" s="3"/>
      <c r="D32" s="3">
        <v>4213241</v>
      </c>
      <c r="E32" s="7" t="s">
        <v>23</v>
      </c>
      <c r="F32" s="24">
        <v>2000000</v>
      </c>
      <c r="H32" s="8">
        <v>-200000</v>
      </c>
      <c r="J32" s="55">
        <f>F32+H32</f>
        <v>1800000</v>
      </c>
      <c r="K32" s="71"/>
      <c r="L32" s="69"/>
      <c r="M32" s="39"/>
      <c r="N32" s="39"/>
    </row>
    <row r="33" spans="3:14" ht="17.25" customHeight="1" thickBot="1">
      <c r="C33" s="12"/>
      <c r="D33" s="12"/>
      <c r="F33" s="12"/>
      <c r="H33" s="12"/>
      <c r="K33" s="39"/>
      <c r="L33" s="69"/>
      <c r="M33" s="39"/>
      <c r="N33" s="39"/>
    </row>
    <row r="34" spans="3:14" ht="19.5" thickBot="1">
      <c r="C34" s="1">
        <v>4220000</v>
      </c>
      <c r="D34" s="12"/>
      <c r="E34" s="15" t="s">
        <v>31</v>
      </c>
      <c r="F34" s="19">
        <f>F35+F36</f>
        <v>46632000</v>
      </c>
      <c r="G34" s="1"/>
      <c r="H34" s="33">
        <f>H35+H36</f>
        <v>-1727877.6</v>
      </c>
      <c r="J34" s="28">
        <f>F34+H34</f>
        <v>44904122.4</v>
      </c>
      <c r="K34" s="39"/>
      <c r="L34" s="69"/>
      <c r="M34" s="39"/>
      <c r="N34" s="39"/>
    </row>
    <row r="35" spans="3:14" ht="15.75">
      <c r="C35" s="12"/>
      <c r="D35" s="1">
        <v>4224111</v>
      </c>
      <c r="E35" t="s">
        <v>32</v>
      </c>
      <c r="F35" s="24">
        <v>46632000</v>
      </c>
      <c r="H35" s="8">
        <v>-1727877.6</v>
      </c>
      <c r="J35" s="55">
        <f>F35+H35</f>
        <v>44904122.4</v>
      </c>
      <c r="K35" s="71"/>
      <c r="L35" s="69"/>
      <c r="M35" s="39"/>
      <c r="N35" s="39"/>
    </row>
    <row r="36" spans="3:14" ht="16.5" thickBot="1">
      <c r="C36" s="12"/>
      <c r="D36" s="1"/>
      <c r="F36" s="24"/>
      <c r="H36" s="8"/>
      <c r="J36" s="37"/>
      <c r="K36" s="39"/>
      <c r="L36" s="69"/>
      <c r="M36" s="39"/>
      <c r="N36" s="39"/>
    </row>
    <row r="37" spans="3:14" ht="16.5" thickBot="1">
      <c r="C37" s="2">
        <v>423000</v>
      </c>
      <c r="D37" s="12"/>
      <c r="E37" s="15" t="s">
        <v>52</v>
      </c>
      <c r="F37" s="28">
        <f>F38</f>
        <v>180000</v>
      </c>
      <c r="G37" s="2"/>
      <c r="H37" s="28">
        <f>H38+H39</f>
        <v>8040468.121</v>
      </c>
      <c r="I37" s="2"/>
      <c r="J37" s="28">
        <f>F37+H37</f>
        <v>8220468.121</v>
      </c>
      <c r="L37" s="39"/>
      <c r="M37" s="39"/>
      <c r="N37" s="39"/>
    </row>
    <row r="38" spans="3:14" ht="15.75">
      <c r="C38" s="2"/>
      <c r="D38" s="12">
        <v>423599</v>
      </c>
      <c r="E38" s="52" t="s">
        <v>62</v>
      </c>
      <c r="F38" s="24">
        <v>180000</v>
      </c>
      <c r="H38" s="8">
        <v>8040468.121</v>
      </c>
      <c r="J38" s="55">
        <f>F38+H38</f>
        <v>8220468.121</v>
      </c>
      <c r="K38" s="39"/>
      <c r="L38" s="69"/>
      <c r="M38" s="39"/>
      <c r="N38" s="39"/>
    </row>
    <row r="39" spans="3:14" ht="16.5" thickBot="1">
      <c r="C39" s="2"/>
      <c r="D39" s="12"/>
      <c r="E39" s="40"/>
      <c r="F39" s="24"/>
      <c r="H39" s="24"/>
      <c r="K39" s="39"/>
      <c r="L39" s="69"/>
      <c r="M39" s="39"/>
      <c r="N39" s="39"/>
    </row>
    <row r="40" spans="3:14" ht="16.5" thickBot="1">
      <c r="C40" s="1">
        <v>4243000</v>
      </c>
      <c r="E40" s="17" t="s">
        <v>45</v>
      </c>
      <c r="F40" s="28">
        <f>F41</f>
        <v>1800000</v>
      </c>
      <c r="H40" s="56">
        <f>H41</f>
        <v>0</v>
      </c>
      <c r="J40" s="28">
        <f>F40+H40</f>
        <v>1800000</v>
      </c>
      <c r="K40" s="39"/>
      <c r="L40" s="69"/>
      <c r="M40" s="39"/>
      <c r="N40" s="39"/>
    </row>
    <row r="41" spans="3:14" ht="15.75">
      <c r="C41" s="12"/>
      <c r="D41" s="1">
        <v>4243311</v>
      </c>
      <c r="E41" s="7" t="s">
        <v>46</v>
      </c>
      <c r="F41" s="24">
        <v>1800000</v>
      </c>
      <c r="H41" s="36">
        <v>0</v>
      </c>
      <c r="J41" s="55">
        <f>F41+H41</f>
        <v>1800000</v>
      </c>
      <c r="K41" s="71"/>
      <c r="L41" s="69"/>
      <c r="M41" s="39"/>
      <c r="N41" s="39"/>
    </row>
    <row r="42" spans="3:14" ht="16.5" thickBot="1">
      <c r="C42" s="12"/>
      <c r="D42" s="12"/>
      <c r="F42" s="24"/>
      <c r="H42" s="24"/>
      <c r="K42" s="39"/>
      <c r="L42" s="69"/>
      <c r="M42" s="39"/>
      <c r="N42" s="39"/>
    </row>
    <row r="43" spans="3:14" ht="19.5" thickBot="1">
      <c r="C43" s="1">
        <v>4251000</v>
      </c>
      <c r="D43" s="12"/>
      <c r="E43" s="17" t="s">
        <v>24</v>
      </c>
      <c r="F43" s="19">
        <f>F44+F45+F46+F47</f>
        <v>2400000</v>
      </c>
      <c r="G43" s="1"/>
      <c r="H43" s="33">
        <f>H44+H45+H46+H47</f>
        <v>-500000</v>
      </c>
      <c r="J43" s="28">
        <f>F43+H43</f>
        <v>1900000</v>
      </c>
      <c r="K43" s="39"/>
      <c r="L43" s="69"/>
      <c r="M43" s="39"/>
      <c r="N43" s="39"/>
    </row>
    <row r="44" spans="3:14" ht="15.75">
      <c r="C44" s="12"/>
      <c r="D44" s="1">
        <v>4251161</v>
      </c>
      <c r="E44" s="6" t="s">
        <v>25</v>
      </c>
      <c r="F44" s="24">
        <v>1400000</v>
      </c>
      <c r="H44" s="8">
        <v>0</v>
      </c>
      <c r="J44" s="55">
        <f>F44+H44</f>
        <v>1400000</v>
      </c>
      <c r="K44" s="39"/>
      <c r="L44" s="69"/>
      <c r="M44" s="39"/>
      <c r="N44" s="39"/>
    </row>
    <row r="45" spans="3:14" ht="15.75" hidden="1">
      <c r="C45" s="12"/>
      <c r="D45" s="1"/>
      <c r="E45" s="6"/>
      <c r="F45" s="24"/>
      <c r="H45" s="8"/>
      <c r="J45" s="55"/>
      <c r="K45" s="71"/>
      <c r="L45" s="69"/>
      <c r="M45" s="39"/>
      <c r="N45" s="39"/>
    </row>
    <row r="46" spans="3:14" ht="15.75">
      <c r="C46" s="12"/>
      <c r="D46" s="1">
        <v>4251171</v>
      </c>
      <c r="E46" s="6" t="s">
        <v>26</v>
      </c>
      <c r="F46" s="24">
        <v>500000</v>
      </c>
      <c r="H46" s="8">
        <v>0</v>
      </c>
      <c r="J46" s="55">
        <f>F46+H46</f>
        <v>500000</v>
      </c>
      <c r="K46" s="71"/>
      <c r="L46" s="69"/>
      <c r="M46" s="39"/>
      <c r="N46" s="39"/>
    </row>
    <row r="47" spans="3:14" ht="15.75">
      <c r="C47" s="12"/>
      <c r="D47" s="1">
        <v>4251191</v>
      </c>
      <c r="E47" s="6" t="s">
        <v>38</v>
      </c>
      <c r="F47" s="24">
        <v>500000</v>
      </c>
      <c r="H47" s="8">
        <v>-500000</v>
      </c>
      <c r="J47" s="55">
        <f>F47+H47</f>
        <v>0</v>
      </c>
      <c r="L47" s="39"/>
      <c r="M47" s="39"/>
      <c r="N47" s="39"/>
    </row>
    <row r="48" spans="3:14" ht="10.5" customHeight="1">
      <c r="C48" s="12"/>
      <c r="D48" s="1"/>
      <c r="E48" s="6"/>
      <c r="F48" s="24"/>
      <c r="H48" s="8"/>
      <c r="J48" s="55"/>
      <c r="K48" s="39"/>
      <c r="L48" s="69"/>
      <c r="M48" s="39"/>
      <c r="N48" s="39"/>
    </row>
    <row r="49" spans="3:14" ht="9.75" customHeight="1" thickBot="1">
      <c r="C49" s="12"/>
      <c r="D49" s="1"/>
      <c r="E49" s="6"/>
      <c r="F49" s="24"/>
      <c r="H49" s="24"/>
      <c r="K49" s="39"/>
      <c r="L49" s="69"/>
      <c r="M49" s="39"/>
      <c r="N49" s="39"/>
    </row>
    <row r="50" spans="3:14" ht="19.5" thickBot="1">
      <c r="C50" s="1">
        <v>4252000</v>
      </c>
      <c r="D50" s="1"/>
      <c r="E50" s="17" t="s">
        <v>27</v>
      </c>
      <c r="F50" s="19">
        <f>F51</f>
        <v>360000</v>
      </c>
      <c r="G50" s="1"/>
      <c r="H50" s="33">
        <f>H51</f>
        <v>0</v>
      </c>
      <c r="J50" s="28">
        <f>F50+H50</f>
        <v>360000</v>
      </c>
      <c r="K50" s="39"/>
      <c r="L50" s="69"/>
      <c r="M50" s="39"/>
      <c r="N50" s="39"/>
    </row>
    <row r="51" spans="3:14" ht="15.75">
      <c r="C51" s="1"/>
      <c r="D51" s="1">
        <v>425281</v>
      </c>
      <c r="E51" s="22" t="s">
        <v>53</v>
      </c>
      <c r="F51" s="24">
        <v>360000</v>
      </c>
      <c r="H51" s="8">
        <v>0</v>
      </c>
      <c r="J51" s="55">
        <f>F51+H51</f>
        <v>360000</v>
      </c>
      <c r="L51" s="39"/>
      <c r="M51" s="39"/>
      <c r="N51" s="39"/>
    </row>
    <row r="52" spans="3:14" ht="16.5" thickBot="1">
      <c r="C52" s="1"/>
      <c r="D52" s="1"/>
      <c r="E52" s="22"/>
      <c r="F52" s="24"/>
      <c r="H52" s="24"/>
      <c r="K52" s="39"/>
      <c r="L52" s="69"/>
      <c r="M52" s="39"/>
      <c r="N52" s="39"/>
    </row>
    <row r="53" spans="3:14" ht="19.5" thickBot="1">
      <c r="C53" s="1">
        <v>4261000</v>
      </c>
      <c r="D53" s="1"/>
      <c r="E53" s="27" t="s">
        <v>37</v>
      </c>
      <c r="F53" s="19">
        <f>F54</f>
        <v>0</v>
      </c>
      <c r="H53" s="33">
        <f>H54+H55</f>
        <v>500000</v>
      </c>
      <c r="J53" s="28">
        <f>J54+J55</f>
        <v>500000</v>
      </c>
      <c r="K53" s="39"/>
      <c r="L53" s="69"/>
      <c r="M53" s="39"/>
      <c r="N53" s="39"/>
    </row>
    <row r="54" spans="3:14" ht="15.75">
      <c r="C54" s="1"/>
      <c r="D54" s="1">
        <v>4261211</v>
      </c>
      <c r="E54" s="22" t="s">
        <v>49</v>
      </c>
      <c r="F54" s="24"/>
      <c r="H54" s="8">
        <v>500000</v>
      </c>
      <c r="J54" s="37">
        <v>500000</v>
      </c>
      <c r="K54" s="39"/>
      <c r="L54" s="69"/>
      <c r="M54" s="39"/>
      <c r="N54" s="39"/>
    </row>
    <row r="55" spans="3:14" ht="16.5" thickBot="1">
      <c r="C55" s="1"/>
      <c r="D55" s="1"/>
      <c r="E55" s="22"/>
      <c r="F55" s="24"/>
      <c r="H55" s="24"/>
      <c r="K55" s="39"/>
      <c r="L55" s="69"/>
      <c r="M55" s="69"/>
      <c r="N55" s="39"/>
    </row>
    <row r="56" spans="3:14" ht="19.5" thickBot="1">
      <c r="C56" s="1">
        <v>4264000</v>
      </c>
      <c r="D56" s="1"/>
      <c r="E56" s="20" t="s">
        <v>34</v>
      </c>
      <c r="F56" s="19">
        <f>F57+F58</f>
        <v>5798000</v>
      </c>
      <c r="H56" s="33">
        <f>H57+H58</f>
        <v>210000</v>
      </c>
      <c r="J56" s="28">
        <f>F56+H56</f>
        <v>6008000</v>
      </c>
      <c r="K56" s="39"/>
      <c r="L56" s="69"/>
      <c r="M56" s="39"/>
      <c r="N56" s="39"/>
    </row>
    <row r="57" spans="3:14" ht="15.75">
      <c r="C57" s="1"/>
      <c r="D57" s="1">
        <v>4264121</v>
      </c>
      <c r="E57" s="25" t="s">
        <v>35</v>
      </c>
      <c r="F57" s="24">
        <v>5528000</v>
      </c>
      <c r="H57" s="8">
        <v>480000</v>
      </c>
      <c r="J57" s="55">
        <f>F57+H57</f>
        <v>6008000</v>
      </c>
      <c r="K57" s="71"/>
      <c r="L57" s="69"/>
      <c r="M57" s="39"/>
      <c r="N57" s="39"/>
    </row>
    <row r="58" spans="3:14" ht="15.75">
      <c r="C58" s="1"/>
      <c r="D58" s="1">
        <v>4264911</v>
      </c>
      <c r="E58" s="22" t="s">
        <v>33</v>
      </c>
      <c r="F58" s="24">
        <v>270000</v>
      </c>
      <c r="H58" s="8">
        <v>-270000</v>
      </c>
      <c r="J58" s="55">
        <f>F58+H58</f>
        <v>0</v>
      </c>
      <c r="K58" s="39"/>
      <c r="L58" s="69"/>
      <c r="M58" s="39"/>
      <c r="N58" s="39"/>
    </row>
    <row r="59" spans="3:14" ht="7.5" customHeight="1">
      <c r="C59" s="1"/>
      <c r="D59" s="1"/>
      <c r="F59" s="24"/>
      <c r="H59" s="24"/>
      <c r="K59" s="39"/>
      <c r="L59" s="69"/>
      <c r="M59" s="39"/>
      <c r="N59" s="39"/>
    </row>
    <row r="60" spans="3:14" ht="7.5" customHeight="1" thickBot="1">
      <c r="C60" s="1"/>
      <c r="D60" s="1"/>
      <c r="F60" s="24"/>
      <c r="H60" s="24"/>
      <c r="K60" s="39"/>
      <c r="L60" s="69"/>
      <c r="M60" s="39"/>
      <c r="N60" s="39"/>
    </row>
    <row r="61" spans="3:14" ht="19.5" thickBot="1">
      <c r="C61" s="1">
        <v>4268000</v>
      </c>
      <c r="D61" s="1"/>
      <c r="E61" s="15" t="s">
        <v>28</v>
      </c>
      <c r="F61" s="19">
        <f>F62+F63</f>
        <v>18167572</v>
      </c>
      <c r="G61" s="1"/>
      <c r="H61" s="33">
        <f>H62+H63</f>
        <v>-1017572</v>
      </c>
      <c r="J61" s="28">
        <f>F61+H61</f>
        <v>17150000</v>
      </c>
      <c r="K61" s="83"/>
      <c r="L61" s="69"/>
      <c r="M61" s="39"/>
      <c r="N61" s="39"/>
    </row>
    <row r="62" spans="3:14" ht="15.75">
      <c r="C62" s="1"/>
      <c r="D62" s="1">
        <v>4268111</v>
      </c>
      <c r="E62" s="7" t="s">
        <v>29</v>
      </c>
      <c r="F62" s="24">
        <v>4917572</v>
      </c>
      <c r="H62" s="8">
        <v>-1017572</v>
      </c>
      <c r="J62" s="55">
        <f>F62+H62</f>
        <v>3900000</v>
      </c>
      <c r="K62" s="83"/>
      <c r="N62" s="39"/>
    </row>
    <row r="63" spans="3:14" ht="15.75">
      <c r="C63" s="1"/>
      <c r="D63" s="1">
        <v>4268231</v>
      </c>
      <c r="E63" t="s">
        <v>30</v>
      </c>
      <c r="F63" s="24">
        <v>13250000</v>
      </c>
      <c r="H63" s="8">
        <v>0</v>
      </c>
      <c r="J63" s="55">
        <f>F63+H63</f>
        <v>13250000</v>
      </c>
      <c r="K63" s="84"/>
      <c r="L63" s="69"/>
      <c r="M63" s="39"/>
      <c r="N63" s="39"/>
    </row>
    <row r="64" spans="3:14" ht="16.5" thickBot="1">
      <c r="C64" s="1"/>
      <c r="D64" s="1"/>
      <c r="F64" s="24"/>
      <c r="H64" s="8"/>
      <c r="J64" s="37"/>
      <c r="K64" s="39"/>
      <c r="L64" s="69"/>
      <c r="M64" s="69"/>
      <c r="N64" s="39"/>
    </row>
    <row r="65" spans="3:14" ht="19.5" thickBot="1">
      <c r="C65">
        <v>4442000</v>
      </c>
      <c r="D65" s="1"/>
      <c r="E65" s="17" t="s">
        <v>65</v>
      </c>
      <c r="F65" s="19">
        <v>0</v>
      </c>
      <c r="H65" s="33">
        <f>H66</f>
        <v>294981.48</v>
      </c>
      <c r="J65" s="33">
        <v>294981.48</v>
      </c>
      <c r="K65" s="39"/>
      <c r="L65" s="69"/>
      <c r="M65" s="69"/>
      <c r="N65" s="39"/>
    </row>
    <row r="66" spans="3:14" ht="15.75">
      <c r="C66" s="1"/>
      <c r="D66" s="1">
        <v>444212</v>
      </c>
      <c r="E66" s="52" t="s">
        <v>64</v>
      </c>
      <c r="F66" s="24">
        <v>0</v>
      </c>
      <c r="H66" s="8">
        <v>294981.48</v>
      </c>
      <c r="I66" s="8">
        <v>294981.48</v>
      </c>
      <c r="J66" s="8">
        <v>294981.48</v>
      </c>
      <c r="K66" s="39"/>
      <c r="L66" s="69"/>
      <c r="M66" s="69"/>
      <c r="N66" s="39"/>
    </row>
    <row r="67" spans="3:14" ht="7.5" customHeight="1">
      <c r="C67" s="1"/>
      <c r="D67" s="1"/>
      <c r="E67" s="52"/>
      <c r="F67" s="24"/>
      <c r="H67" s="8"/>
      <c r="I67" s="8"/>
      <c r="J67" s="8"/>
      <c r="K67" s="39"/>
      <c r="L67" s="69"/>
      <c r="M67" s="69"/>
      <c r="N67" s="39"/>
    </row>
    <row r="68" spans="3:14" ht="16.5" thickBot="1">
      <c r="C68" s="40"/>
      <c r="D68" s="40"/>
      <c r="E68" s="68"/>
      <c r="F68" s="41"/>
      <c r="G68" s="39"/>
      <c r="H68" s="41"/>
      <c r="I68" s="39"/>
      <c r="J68" s="41"/>
      <c r="K68" s="39"/>
      <c r="L68" s="69"/>
      <c r="M68" s="69"/>
      <c r="N68" s="39"/>
    </row>
    <row r="69" spans="3:14" ht="19.5" thickBot="1">
      <c r="C69" s="40"/>
      <c r="D69" s="40"/>
      <c r="E69" s="89" t="s">
        <v>43</v>
      </c>
      <c r="F69" s="88">
        <f>F71+F72+F73+F74+F75+F76+F77</f>
        <v>9452000</v>
      </c>
      <c r="G69" s="39"/>
      <c r="H69" s="28"/>
      <c r="I69" s="39"/>
      <c r="J69" s="28">
        <f>J71+J72+J73+J74+J75+J76+J77</f>
        <v>9451999.999999998</v>
      </c>
      <c r="K69" s="39"/>
      <c r="L69" s="69"/>
      <c r="M69" s="69"/>
      <c r="N69" s="39"/>
    </row>
    <row r="70" spans="3:14" ht="15.75">
      <c r="C70" s="40"/>
      <c r="D70" s="40"/>
      <c r="E70" s="32"/>
      <c r="F70" s="55"/>
      <c r="G70" s="39"/>
      <c r="H70" s="73"/>
      <c r="I70" s="39"/>
      <c r="J70" s="69"/>
      <c r="K70" s="39"/>
      <c r="L70" s="69"/>
      <c r="M70" s="39"/>
      <c r="N70" s="39"/>
    </row>
    <row r="71" spans="3:14" ht="15">
      <c r="C71" s="40"/>
      <c r="D71" s="40">
        <v>511399</v>
      </c>
      <c r="E71" s="40" t="s">
        <v>58</v>
      </c>
      <c r="F71" s="73">
        <v>2472000</v>
      </c>
      <c r="G71" s="32"/>
      <c r="H71" s="73">
        <v>900000</v>
      </c>
      <c r="I71" s="32"/>
      <c r="J71" s="73">
        <f aca="true" t="shared" si="1" ref="J71:J76">F71+H71</f>
        <v>3372000</v>
      </c>
      <c r="L71" s="32"/>
      <c r="M71" s="39"/>
      <c r="N71" s="39"/>
    </row>
    <row r="72" spans="3:14" ht="15">
      <c r="C72" s="40"/>
      <c r="D72" s="40">
        <v>511400</v>
      </c>
      <c r="E72" s="32" t="s">
        <v>59</v>
      </c>
      <c r="F72" s="73">
        <v>1500000</v>
      </c>
      <c r="G72" s="32"/>
      <c r="H72" s="73">
        <v>262092.35</v>
      </c>
      <c r="I72" s="32"/>
      <c r="J72" s="73">
        <f t="shared" si="1"/>
        <v>1762092.35</v>
      </c>
      <c r="L72" s="32"/>
      <c r="M72" s="39"/>
      <c r="N72" s="39"/>
    </row>
    <row r="73" spans="3:14" ht="15">
      <c r="C73" s="40"/>
      <c r="D73" s="40">
        <v>512200</v>
      </c>
      <c r="E73" s="39" t="s">
        <v>54</v>
      </c>
      <c r="F73" s="73">
        <v>3792738</v>
      </c>
      <c r="G73" s="32"/>
      <c r="H73" s="73">
        <v>-174465.95</v>
      </c>
      <c r="I73" s="32"/>
      <c r="J73" s="73">
        <f t="shared" si="1"/>
        <v>3618272.05</v>
      </c>
      <c r="K73" s="32"/>
      <c r="L73" s="69"/>
      <c r="M73" s="39"/>
      <c r="N73" s="39"/>
    </row>
    <row r="74" spans="3:14" ht="15">
      <c r="C74" s="40"/>
      <c r="D74" s="40">
        <v>512200</v>
      </c>
      <c r="E74" s="40" t="s">
        <v>55</v>
      </c>
      <c r="F74" s="73">
        <v>1207262</v>
      </c>
      <c r="G74" s="32"/>
      <c r="H74" s="73">
        <v>-1207262</v>
      </c>
      <c r="I74" s="32"/>
      <c r="J74" s="73">
        <f t="shared" si="1"/>
        <v>0</v>
      </c>
      <c r="K74" s="32"/>
      <c r="L74" s="69"/>
      <c r="M74" s="39"/>
      <c r="N74" s="39"/>
    </row>
    <row r="75" spans="3:14" ht="15">
      <c r="C75" s="40"/>
      <c r="D75" s="40">
        <v>512511</v>
      </c>
      <c r="E75" s="40" t="s">
        <v>56</v>
      </c>
      <c r="F75" s="73">
        <v>180000</v>
      </c>
      <c r="G75" s="32"/>
      <c r="H75" s="73">
        <v>-87626.4</v>
      </c>
      <c r="I75" s="32"/>
      <c r="J75" s="73">
        <f t="shared" si="1"/>
        <v>92373.6</v>
      </c>
      <c r="K75" s="32"/>
      <c r="L75" s="69"/>
      <c r="M75" s="39"/>
      <c r="N75" s="39"/>
    </row>
    <row r="76" spans="3:14" ht="15">
      <c r="C76" s="40"/>
      <c r="D76" s="40">
        <v>512811</v>
      </c>
      <c r="E76" s="72" t="s">
        <v>57</v>
      </c>
      <c r="F76" s="73">
        <v>300000</v>
      </c>
      <c r="G76" s="32"/>
      <c r="H76" s="73">
        <v>-300000</v>
      </c>
      <c r="I76" s="32"/>
      <c r="J76" s="73">
        <f t="shared" si="1"/>
        <v>0</v>
      </c>
      <c r="K76" s="32"/>
      <c r="L76" s="69"/>
      <c r="M76" s="39"/>
      <c r="N76" s="39"/>
    </row>
    <row r="77" spans="3:14" ht="15">
      <c r="C77" s="40"/>
      <c r="D77" s="40">
        <v>512241</v>
      </c>
      <c r="E77" s="40" t="s">
        <v>63</v>
      </c>
      <c r="F77" s="73">
        <v>0</v>
      </c>
      <c r="G77" s="32"/>
      <c r="H77" s="73">
        <v>607262</v>
      </c>
      <c r="I77" s="32"/>
      <c r="J77" s="73">
        <v>607262</v>
      </c>
      <c r="K77" s="32"/>
      <c r="L77" s="69"/>
      <c r="M77" s="39"/>
      <c r="N77" s="39"/>
    </row>
    <row r="78" spans="3:14" ht="15.75">
      <c r="C78" s="40"/>
      <c r="D78" s="40"/>
      <c r="E78" s="70"/>
      <c r="F78" s="55"/>
      <c r="G78" s="39"/>
      <c r="H78" s="41"/>
      <c r="I78" s="39"/>
      <c r="J78" s="42"/>
      <c r="K78" s="39"/>
      <c r="L78" s="69"/>
      <c r="M78" s="39"/>
      <c r="N78" s="39"/>
    </row>
    <row r="79" spans="3:14" ht="15">
      <c r="C79" s="1"/>
      <c r="D79" s="1"/>
      <c r="E79" s="72"/>
      <c r="K79" s="39"/>
      <c r="L79" s="69"/>
      <c r="M79" s="39"/>
      <c r="N79" s="39"/>
    </row>
    <row r="80" spans="3:14" ht="15">
      <c r="C80" s="1"/>
      <c r="D80" s="1"/>
      <c r="E80" s="1"/>
      <c r="F80" s="1"/>
      <c r="G80" s="1"/>
      <c r="H80" s="1"/>
      <c r="I80" s="1"/>
      <c r="J80" s="1"/>
      <c r="K80" s="39"/>
      <c r="L80" s="69"/>
      <c r="M80" s="39"/>
      <c r="N80" s="39"/>
    </row>
    <row r="81" spans="3:14" ht="9.75" customHeight="1">
      <c r="C81" s="1"/>
      <c r="D81" s="1"/>
      <c r="E81" s="1"/>
      <c r="F81" s="8"/>
      <c r="G81" s="1"/>
      <c r="H81" s="8"/>
      <c r="I81" s="1"/>
      <c r="J81" s="1"/>
      <c r="K81" s="39"/>
      <c r="L81" s="69"/>
      <c r="M81" s="39"/>
      <c r="N81" s="39"/>
    </row>
    <row r="82" spans="3:14" ht="15.75">
      <c r="C82" s="1"/>
      <c r="D82" s="1"/>
      <c r="E82" s="1"/>
      <c r="F82" s="24"/>
      <c r="H82" s="8"/>
      <c r="J82" s="31"/>
      <c r="K82" s="39"/>
      <c r="L82" s="69"/>
      <c r="M82" s="39"/>
      <c r="N82" s="39"/>
    </row>
    <row r="83" spans="3:14" ht="18.75" customHeight="1">
      <c r="C83" s="1"/>
      <c r="D83" s="1"/>
      <c r="E83" s="1"/>
      <c r="F83" s="24"/>
      <c r="H83" s="24"/>
      <c r="K83" s="39"/>
      <c r="L83" s="39"/>
      <c r="M83" s="39"/>
      <c r="N83" s="39"/>
    </row>
    <row r="84" spans="3:14" ht="16.5" thickBot="1">
      <c r="C84" s="1"/>
      <c r="D84" s="1"/>
      <c r="E84" s="34"/>
      <c r="F84" s="30"/>
      <c r="G84" s="31"/>
      <c r="H84" s="24"/>
      <c r="I84" s="11"/>
      <c r="J84" s="11"/>
      <c r="K84" s="39"/>
      <c r="L84" s="39"/>
      <c r="M84" s="39"/>
      <c r="N84" s="39"/>
    </row>
    <row r="85" spans="3:14" ht="31.5" customHeight="1" thickBot="1">
      <c r="C85" s="1"/>
      <c r="D85" s="1"/>
      <c r="E85" s="57" t="s">
        <v>36</v>
      </c>
      <c r="F85" s="35" t="s">
        <v>48</v>
      </c>
      <c r="G85" s="12"/>
      <c r="H85" s="62" t="s">
        <v>50</v>
      </c>
      <c r="J85" s="77" t="s">
        <v>51</v>
      </c>
      <c r="K85" s="39"/>
      <c r="L85" s="39"/>
      <c r="M85" s="39"/>
      <c r="N85" s="39"/>
    </row>
    <row r="86" spans="3:14" ht="19.5" customHeight="1" thickBot="1">
      <c r="C86" s="21"/>
      <c r="D86" s="1"/>
      <c r="H86" s="39"/>
      <c r="I86" s="39"/>
      <c r="J86" s="39"/>
      <c r="K86" s="39"/>
      <c r="L86" s="39"/>
      <c r="M86" s="39"/>
      <c r="N86" s="39"/>
    </row>
    <row r="87" spans="5:14" ht="21" customHeight="1">
      <c r="E87" s="58" t="s">
        <v>41</v>
      </c>
      <c r="F87" s="29">
        <v>297000000</v>
      </c>
      <c r="G87" s="61"/>
      <c r="H87" s="80">
        <v>0</v>
      </c>
      <c r="I87" s="39"/>
      <c r="J87" s="85">
        <f>F87+H87</f>
        <v>297000000</v>
      </c>
      <c r="K87" s="39"/>
      <c r="L87" s="39"/>
      <c r="M87" s="39"/>
      <c r="N87" s="39"/>
    </row>
    <row r="88" spans="5:14" ht="18.75" customHeight="1">
      <c r="E88" s="58" t="s">
        <v>42</v>
      </c>
      <c r="F88" s="29">
        <v>123537572</v>
      </c>
      <c r="G88" s="60"/>
      <c r="H88" s="79"/>
      <c r="I88" s="39"/>
      <c r="J88" s="86">
        <f>F88+H88</f>
        <v>123537572</v>
      </c>
      <c r="K88" s="39"/>
      <c r="L88" s="39"/>
      <c r="M88" s="39"/>
      <c r="N88" s="39"/>
    </row>
    <row r="89" spans="5:14" ht="21" customHeight="1">
      <c r="E89" s="58" t="s">
        <v>43</v>
      </c>
      <c r="F89" s="29">
        <v>9452000</v>
      </c>
      <c r="G89" s="61"/>
      <c r="H89" s="64"/>
      <c r="I89" s="39"/>
      <c r="J89" s="86">
        <f>F89+H89</f>
        <v>9452000</v>
      </c>
      <c r="K89" s="39"/>
      <c r="L89" s="39"/>
      <c r="M89" s="39"/>
      <c r="N89" s="39"/>
    </row>
    <row r="90" spans="5:14" ht="21.75" customHeight="1">
      <c r="E90" s="63"/>
      <c r="F90" s="29"/>
      <c r="G90" s="60"/>
      <c r="H90" s="64"/>
      <c r="I90" s="39"/>
      <c r="J90" s="78"/>
      <c r="K90" s="39"/>
      <c r="L90" s="39"/>
      <c r="M90" s="39"/>
      <c r="N90" s="39"/>
    </row>
    <row r="91" spans="5:14" ht="20.25" customHeight="1" thickBot="1">
      <c r="E91" s="59" t="s">
        <v>44</v>
      </c>
      <c r="F91" s="29">
        <f>SUM(F87:F90)</f>
        <v>429989572</v>
      </c>
      <c r="G91" s="60"/>
      <c r="H91" s="79">
        <f>SUM(H87:H90)</f>
        <v>0</v>
      </c>
      <c r="I91" s="39"/>
      <c r="J91" s="87">
        <f>SUM(J87:J90)</f>
        <v>429989572</v>
      </c>
      <c r="K91" s="39"/>
      <c r="L91" s="39"/>
      <c r="M91" s="39"/>
      <c r="N91" s="39"/>
    </row>
    <row r="92" spans="5:14" ht="20.25" customHeight="1">
      <c r="E92" s="40"/>
      <c r="F92" s="41"/>
      <c r="G92" s="42"/>
      <c r="H92" s="41"/>
      <c r="I92" s="39"/>
      <c r="J92" s="39"/>
      <c r="K92" s="39"/>
      <c r="L92" s="39"/>
      <c r="M92" s="39"/>
      <c r="N92" s="39"/>
    </row>
    <row r="93" spans="3:14" ht="15.75">
      <c r="C93" s="38" t="s">
        <v>39</v>
      </c>
      <c r="D93" s="53" t="s">
        <v>66</v>
      </c>
      <c r="G93" s="39"/>
      <c r="H93" s="82"/>
      <c r="I93" s="39"/>
      <c r="J93" s="39" t="s">
        <v>67</v>
      </c>
      <c r="K93" s="39"/>
      <c r="L93" s="39"/>
      <c r="M93" s="39"/>
      <c r="N93" s="39"/>
    </row>
    <row r="94" spans="3:14" ht="18.75">
      <c r="C94" s="21"/>
      <c r="D94" s="2"/>
      <c r="G94" s="39"/>
      <c r="H94" s="39"/>
      <c r="I94" s="39"/>
      <c r="J94" s="10"/>
      <c r="K94" s="39"/>
      <c r="L94" s="39"/>
      <c r="M94" s="39"/>
      <c r="N94" s="39"/>
    </row>
    <row r="95" spans="3:14" ht="18.75">
      <c r="C95" s="21"/>
      <c r="D95" s="2"/>
      <c r="G95" s="39"/>
      <c r="H95" s="82"/>
      <c r="I95" s="39"/>
      <c r="J95" s="39" t="s">
        <v>68</v>
      </c>
      <c r="K95" s="39"/>
      <c r="L95" s="39"/>
      <c r="M95" s="39"/>
      <c r="N95" s="39"/>
    </row>
    <row r="96" spans="7:14" ht="15">
      <c r="G96" s="39"/>
      <c r="H96" s="39"/>
      <c r="I96" s="39"/>
      <c r="J96" s="39"/>
      <c r="K96" s="39"/>
      <c r="L96" s="39"/>
      <c r="M96" s="39"/>
      <c r="N96" s="39"/>
    </row>
    <row r="97" spans="3:14" ht="18.75">
      <c r="C97" s="21"/>
      <c r="D97" s="2"/>
      <c r="K97" s="39"/>
      <c r="L97" s="39"/>
      <c r="M97" s="39"/>
      <c r="N97" s="39"/>
    </row>
    <row r="98" spans="11:14" ht="15">
      <c r="K98" s="39"/>
      <c r="L98" s="39"/>
      <c r="M98" s="39"/>
      <c r="N98" s="39"/>
    </row>
    <row r="99" spans="11:14" ht="15">
      <c r="K99" s="69"/>
      <c r="L99" s="39"/>
      <c r="M99" s="39"/>
      <c r="N99" s="39"/>
    </row>
    <row r="100" spans="11:14" ht="15">
      <c r="K100" s="39"/>
      <c r="L100" s="39"/>
      <c r="M100" s="39"/>
      <c r="N100" s="39"/>
    </row>
    <row r="102" ht="15">
      <c r="E102" s="65"/>
    </row>
  </sheetData>
  <sheetProtection/>
  <mergeCells count="1">
    <mergeCell ref="C1:J2"/>
  </mergeCells>
  <printOptions/>
  <pageMargins left="0" right="0" top="0" bottom="0" header="0" footer="0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2018-05-23T11:05:42Z</dcterms:modified>
  <cp:category/>
  <cp:version/>
  <cp:contentType/>
  <cp:contentStatus/>
</cp:coreProperties>
</file>